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月次ベース!$A$1:$CP$111</definedName>
  </definedNames>
  <calcPr calcId="152511"/>
</workbook>
</file>

<file path=xl/calcChain.xml><?xml version="1.0" encoding="utf-8"?>
<calcChain xmlns="http://schemas.openxmlformats.org/spreadsheetml/2006/main">
  <c r="CH29" i="3" l="1"/>
  <c r="BN9" i="3"/>
  <c r="BD99" i="3" l="1"/>
  <c r="CD99" i="3"/>
  <c r="CF29" i="3"/>
  <c r="CD100" i="3" l="1"/>
  <c r="BD100" i="3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<sst xmlns="http://schemas.openxmlformats.org/spreadsheetml/2006/main" count="236" uniqueCount="98">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</sst>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8" fontId="6" fillId="0" borderId="10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179" fontId="7" fillId="0" borderId="116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" fontId="0" fillId="0" borderId="87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center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4" fontId="6" fillId="0" borderId="21" xfId="0" applyNumberFormat="1" applyFont="1" applyFill="1" applyBorder="1" applyAlignment="1">
      <alignment horizontal="center" vertical="center"/>
    </xf>
    <xf numFmtId="184" fontId="0" fillId="0" borderId="37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114"/>
  <sheetViews>
    <sheetView tabSelected="1" view="pageBreakPreview" zoomScaleNormal="90" zoomScaleSheetLayoutView="100" workbookViewId="0">
      <pane xSplit="5" topLeftCell="BE1" activePane="topRight" state="frozen"/>
      <selection pane="topRight" activeCell="CJ27" sqref="CJ27"/>
    </sheetView>
  </sheetViews>
  <sheetFormatPr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2" width="4.625" style="12" customWidth="1"/>
    <col min="93" max="93" width="4.625" style="12"/>
    <col min="94" max="94" width="1.625" style="12" customWidth="1"/>
    <col min="95" max="16384" width="4.625" style="12"/>
  </cols>
  <sheetData>
    <row r="1" spans="1:93" ht="15" customHeight="1">
      <c r="Z1" s="17"/>
    </row>
    <row r="2" spans="1:93" ht="22.5" customHeight="1">
      <c r="B2" s="49" t="s">
        <v>51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</row>
    <row r="3" spans="1:93" ht="22.5" customHeight="1">
      <c r="A3" s="4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</row>
    <row r="4" spans="1:93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48">
        <v>43649</v>
      </c>
      <c r="CM4" s="48"/>
      <c r="CN4" s="48"/>
      <c r="CO4" s="48"/>
    </row>
    <row r="5" spans="1:93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93" ht="15" customHeight="1" thickBot="1">
      <c r="B6" s="5"/>
      <c r="AZ6" s="18"/>
      <c r="BA6" s="18"/>
      <c r="BO6" s="18" t="s">
        <v>2</v>
      </c>
    </row>
    <row r="7" spans="1:93" ht="15" customHeight="1" thickBot="1">
      <c r="B7" s="264"/>
      <c r="C7" s="265"/>
      <c r="D7" s="265"/>
      <c r="E7" s="266"/>
      <c r="F7" s="284" t="s">
        <v>44</v>
      </c>
      <c r="G7" s="285"/>
      <c r="H7" s="285" t="s">
        <v>45</v>
      </c>
      <c r="I7" s="285"/>
      <c r="J7" s="285" t="s">
        <v>46</v>
      </c>
      <c r="K7" s="285"/>
      <c r="L7" s="285" t="s">
        <v>47</v>
      </c>
      <c r="M7" s="329"/>
      <c r="N7" s="327" t="s">
        <v>84</v>
      </c>
      <c r="O7" s="328"/>
      <c r="P7" s="395" t="s">
        <v>48</v>
      </c>
      <c r="Q7" s="285"/>
      <c r="R7" s="285" t="s">
        <v>49</v>
      </c>
      <c r="S7" s="285"/>
      <c r="T7" s="285" t="s">
        <v>50</v>
      </c>
      <c r="U7" s="285"/>
      <c r="V7" s="285" t="s">
        <v>52</v>
      </c>
      <c r="W7" s="329"/>
      <c r="X7" s="327" t="s">
        <v>77</v>
      </c>
      <c r="Y7" s="328"/>
      <c r="Z7" s="284" t="s">
        <v>56</v>
      </c>
      <c r="AA7" s="285"/>
      <c r="AB7" s="285" t="s">
        <v>59</v>
      </c>
      <c r="AC7" s="285"/>
      <c r="AD7" s="285" t="s">
        <v>60</v>
      </c>
      <c r="AE7" s="285"/>
      <c r="AF7" s="285" t="s">
        <v>62</v>
      </c>
      <c r="AG7" s="329"/>
      <c r="AH7" s="327" t="s">
        <v>78</v>
      </c>
      <c r="AI7" s="328"/>
      <c r="AJ7" s="284" t="s">
        <v>63</v>
      </c>
      <c r="AK7" s="285"/>
      <c r="AL7" s="285" t="s">
        <v>68</v>
      </c>
      <c r="AM7" s="285"/>
      <c r="AN7" s="285" t="s">
        <v>69</v>
      </c>
      <c r="AO7" s="285"/>
      <c r="AP7" s="285" t="s">
        <v>70</v>
      </c>
      <c r="AQ7" s="445"/>
      <c r="AR7" s="194" t="s">
        <v>76</v>
      </c>
      <c r="AS7" s="195"/>
      <c r="AT7" s="284" t="s">
        <v>71</v>
      </c>
      <c r="AU7" s="285"/>
      <c r="AV7" s="285" t="s">
        <v>79</v>
      </c>
      <c r="AW7" s="285"/>
      <c r="AX7" s="285" t="s">
        <v>83</v>
      </c>
      <c r="AY7" s="285"/>
      <c r="AZ7" s="285" t="s">
        <v>86</v>
      </c>
      <c r="BA7" s="445"/>
      <c r="BB7" s="194" t="s">
        <v>87</v>
      </c>
      <c r="BC7" s="195"/>
      <c r="BD7" s="476" t="s">
        <v>89</v>
      </c>
      <c r="BE7" s="477"/>
      <c r="BF7" s="493" t="s">
        <v>91</v>
      </c>
      <c r="BG7" s="329"/>
      <c r="BH7" s="493" t="s">
        <v>92</v>
      </c>
      <c r="BI7" s="329"/>
      <c r="BJ7" s="493" t="s">
        <v>93</v>
      </c>
      <c r="BK7" s="445"/>
      <c r="BL7" s="194" t="s">
        <v>90</v>
      </c>
      <c r="BM7" s="195"/>
      <c r="BN7" s="476" t="s">
        <v>97</v>
      </c>
      <c r="BO7" s="508"/>
    </row>
    <row r="8" spans="1:93" ht="15" customHeight="1" thickTop="1">
      <c r="B8" s="358" t="s">
        <v>0</v>
      </c>
      <c r="C8" s="359"/>
      <c r="D8" s="359"/>
      <c r="E8" s="360"/>
      <c r="F8" s="394" t="s">
        <v>54</v>
      </c>
      <c r="G8" s="342"/>
      <c r="H8" s="342" t="s">
        <v>54</v>
      </c>
      <c r="I8" s="342"/>
      <c r="J8" s="323" t="s">
        <v>54</v>
      </c>
      <c r="K8" s="323"/>
      <c r="L8" s="323" t="s">
        <v>54</v>
      </c>
      <c r="M8" s="330"/>
      <c r="N8" s="332">
        <v>32744.9</v>
      </c>
      <c r="O8" s="333"/>
      <c r="P8" s="341" t="s">
        <v>54</v>
      </c>
      <c r="Q8" s="342"/>
      <c r="R8" s="342" t="s">
        <v>54</v>
      </c>
      <c r="S8" s="342"/>
      <c r="T8" s="323" t="s">
        <v>54</v>
      </c>
      <c r="U8" s="323"/>
      <c r="V8" s="323" t="s">
        <v>54</v>
      </c>
      <c r="W8" s="330"/>
      <c r="X8" s="332">
        <v>34404</v>
      </c>
      <c r="Y8" s="333"/>
      <c r="Z8" s="286">
        <v>8873.0499999999993</v>
      </c>
      <c r="AA8" s="287"/>
      <c r="AB8" s="287">
        <v>8948.57</v>
      </c>
      <c r="AC8" s="287"/>
      <c r="AD8" s="389">
        <v>9174.19</v>
      </c>
      <c r="AE8" s="389"/>
      <c r="AF8" s="389">
        <v>9380.4699999999993</v>
      </c>
      <c r="AG8" s="390"/>
      <c r="AH8" s="332">
        <f>Z8+AB8+AD8+AF8</f>
        <v>36376.28</v>
      </c>
      <c r="AI8" s="333"/>
      <c r="AJ8" s="286">
        <v>9280.6</v>
      </c>
      <c r="AK8" s="287"/>
      <c r="AL8" s="287">
        <v>9415.9</v>
      </c>
      <c r="AM8" s="287"/>
      <c r="AN8" s="287">
        <v>9590.7000000000007</v>
      </c>
      <c r="AO8" s="287"/>
      <c r="AP8" s="287">
        <v>9895.6</v>
      </c>
      <c r="AQ8" s="446"/>
      <c r="AR8" s="447">
        <f>AJ8+AL8+AN8+AP8</f>
        <v>38182.800000000003</v>
      </c>
      <c r="AS8" s="448"/>
      <c r="AT8" s="286">
        <v>9890.6</v>
      </c>
      <c r="AU8" s="287"/>
      <c r="AV8" s="287">
        <v>9899.6</v>
      </c>
      <c r="AW8" s="287"/>
      <c r="AX8" s="287">
        <v>10088.799999999999</v>
      </c>
      <c r="AY8" s="287"/>
      <c r="AZ8" s="287">
        <v>10335.700000000001</v>
      </c>
      <c r="BA8" s="446"/>
      <c r="BB8" s="447">
        <f>AT8+AV8+AX8+AZ8</f>
        <v>40214.699999999997</v>
      </c>
      <c r="BC8" s="448"/>
      <c r="BD8" s="478">
        <v>10283.200000000001</v>
      </c>
      <c r="BE8" s="479"/>
      <c r="BF8" s="494">
        <v>10206.200000000001</v>
      </c>
      <c r="BG8" s="495"/>
      <c r="BH8" s="494">
        <v>10453</v>
      </c>
      <c r="BI8" s="495"/>
      <c r="BJ8" s="494">
        <v>10751</v>
      </c>
      <c r="BK8" s="446"/>
      <c r="BL8" s="447">
        <f>BD8+BF8+BH8+BJ8</f>
        <v>41693.4</v>
      </c>
      <c r="BM8" s="448"/>
      <c r="BN8" s="478">
        <v>10598.8</v>
      </c>
      <c r="BO8" s="509"/>
    </row>
    <row r="9" spans="1:93" ht="15" customHeight="1" thickBot="1">
      <c r="B9" s="361" t="s">
        <v>1</v>
      </c>
      <c r="C9" s="362"/>
      <c r="D9" s="362"/>
      <c r="E9" s="363"/>
      <c r="F9" s="364" t="s">
        <v>54</v>
      </c>
      <c r="G9" s="344"/>
      <c r="H9" s="344" t="s">
        <v>54</v>
      </c>
      <c r="I9" s="344"/>
      <c r="J9" s="313" t="s">
        <v>54</v>
      </c>
      <c r="K9" s="313"/>
      <c r="L9" s="313" t="s">
        <v>54</v>
      </c>
      <c r="M9" s="314"/>
      <c r="N9" s="334">
        <f>N8/30630.4-1</f>
        <v>6.9032725658169758E-2</v>
      </c>
      <c r="O9" s="335"/>
      <c r="P9" s="343" t="s">
        <v>54</v>
      </c>
      <c r="Q9" s="344"/>
      <c r="R9" s="344" t="s">
        <v>54</v>
      </c>
      <c r="S9" s="344"/>
      <c r="T9" s="313" t="s">
        <v>54</v>
      </c>
      <c r="U9" s="313"/>
      <c r="V9" s="313" t="s">
        <v>54</v>
      </c>
      <c r="W9" s="314"/>
      <c r="X9" s="346">
        <f>X8/N8-1</f>
        <v>5.0667432180278471E-2</v>
      </c>
      <c r="Y9" s="347"/>
      <c r="Z9" s="288" t="s">
        <v>54</v>
      </c>
      <c r="AA9" s="289"/>
      <c r="AB9" s="289" t="s">
        <v>54</v>
      </c>
      <c r="AC9" s="289"/>
      <c r="AD9" s="321" t="s">
        <v>54</v>
      </c>
      <c r="AE9" s="321"/>
      <c r="AF9" s="321" t="s">
        <v>54</v>
      </c>
      <c r="AG9" s="391"/>
      <c r="AH9" s="346">
        <f>AH8/X8-1</f>
        <v>5.7327054993605353E-2</v>
      </c>
      <c r="AI9" s="347"/>
      <c r="AJ9" s="288">
        <f>AJ8/Z8-1</f>
        <v>4.593121869030381E-2</v>
      </c>
      <c r="AK9" s="289"/>
      <c r="AL9" s="292">
        <f>AL8/AB8-1</f>
        <v>5.2223986625796082E-2</v>
      </c>
      <c r="AM9" s="458"/>
      <c r="AN9" s="292">
        <f>AN8/AD8-1</f>
        <v>4.540019336856993E-2</v>
      </c>
      <c r="AO9" s="458"/>
      <c r="AP9" s="292">
        <f>AP8/AF8-1</f>
        <v>5.491515883532494E-2</v>
      </c>
      <c r="AQ9" s="293"/>
      <c r="AR9" s="441">
        <f>AVERAGE(AJ9:AQ9)</f>
        <v>4.961763937999869E-2</v>
      </c>
      <c r="AS9" s="442"/>
      <c r="AT9" s="288">
        <f>AT8/AJ8-1</f>
        <v>6.5728508932612062E-2</v>
      </c>
      <c r="AU9" s="289"/>
      <c r="AV9" s="289">
        <f>AV8/AL8-1</f>
        <v>5.137055406280866E-2</v>
      </c>
      <c r="AW9" s="289"/>
      <c r="AX9" s="289">
        <f>AX8/AN8-1</f>
        <v>5.1935729404527065E-2</v>
      </c>
      <c r="AY9" s="289"/>
      <c r="AZ9" s="289">
        <f>AZ8/AP8-1</f>
        <v>4.447431181535233E-2</v>
      </c>
      <c r="BA9" s="449"/>
      <c r="BB9" s="441">
        <f>AVERAGE(AT9:BA9)</f>
        <v>5.3377276053825029E-2</v>
      </c>
      <c r="BC9" s="442"/>
      <c r="BD9" s="480">
        <f>BD8/AT8-1</f>
        <v>3.9694255151355939E-2</v>
      </c>
      <c r="BE9" s="481"/>
      <c r="BF9" s="496">
        <f>BF8/AV8-1</f>
        <v>3.097094832114422E-2</v>
      </c>
      <c r="BG9" s="292"/>
      <c r="BH9" s="496">
        <f>BH8/AX8-1</f>
        <v>3.6099436999444956E-2</v>
      </c>
      <c r="BI9" s="292"/>
      <c r="BJ9" s="500">
        <f>BJ8/AZ8-1</f>
        <v>4.0181119808043952E-2</v>
      </c>
      <c r="BK9" s="293"/>
      <c r="BL9" s="441">
        <f>AVERAGE(BD9:BK9)</f>
        <v>3.6736440069997267E-2</v>
      </c>
      <c r="BM9" s="442"/>
      <c r="BN9" s="480">
        <f>BN8/BD8-1</f>
        <v>3.0690835537575678E-2</v>
      </c>
      <c r="BO9" s="442"/>
    </row>
    <row r="10" spans="1:93" ht="15" customHeight="1">
      <c r="B10" s="261" t="s">
        <v>4</v>
      </c>
      <c r="C10" s="261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3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3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3" ht="15" customHeight="1">
      <c r="B13" s="5" t="s">
        <v>8</v>
      </c>
    </row>
    <row r="14" spans="1:93" ht="15" customHeight="1" thickBot="1">
      <c r="B14" s="5"/>
    </row>
    <row r="15" spans="1:93" ht="15" customHeight="1" thickBot="1">
      <c r="B15" s="264"/>
      <c r="C15" s="265"/>
      <c r="D15" s="265"/>
      <c r="E15" s="266"/>
      <c r="F15" s="384">
        <v>42383</v>
      </c>
      <c r="G15" s="294"/>
      <c r="H15" s="294">
        <v>42415</v>
      </c>
      <c r="I15" s="294"/>
      <c r="J15" s="294">
        <v>42445</v>
      </c>
      <c r="K15" s="294"/>
      <c r="L15" s="294">
        <v>42477</v>
      </c>
      <c r="M15" s="294"/>
      <c r="N15" s="294">
        <v>42508</v>
      </c>
      <c r="O15" s="294"/>
      <c r="P15" s="294">
        <v>42540</v>
      </c>
      <c r="Q15" s="294"/>
      <c r="R15" s="294">
        <v>42571</v>
      </c>
      <c r="S15" s="294"/>
      <c r="T15" s="294">
        <v>42603</v>
      </c>
      <c r="U15" s="294"/>
      <c r="V15" s="294">
        <v>42635</v>
      </c>
      <c r="W15" s="294"/>
      <c r="X15" s="294">
        <v>42666</v>
      </c>
      <c r="Y15" s="294"/>
      <c r="Z15" s="294">
        <v>42698</v>
      </c>
      <c r="AA15" s="294"/>
      <c r="AB15" s="294">
        <v>42705</v>
      </c>
      <c r="AC15" s="322"/>
      <c r="AD15" s="384">
        <v>42737</v>
      </c>
      <c r="AE15" s="294"/>
      <c r="AF15" s="294">
        <v>42769</v>
      </c>
      <c r="AG15" s="294"/>
      <c r="AH15" s="294">
        <v>42798</v>
      </c>
      <c r="AI15" s="294"/>
      <c r="AJ15" s="294">
        <v>42830</v>
      </c>
      <c r="AK15" s="294"/>
      <c r="AL15" s="294">
        <v>42861</v>
      </c>
      <c r="AM15" s="294"/>
      <c r="AN15" s="294">
        <v>42893</v>
      </c>
      <c r="AO15" s="294"/>
      <c r="AP15" s="294">
        <v>42893</v>
      </c>
      <c r="AQ15" s="294"/>
      <c r="AR15" s="294">
        <v>42924</v>
      </c>
      <c r="AS15" s="294"/>
      <c r="AT15" s="294">
        <v>42956</v>
      </c>
      <c r="AU15" s="294"/>
      <c r="AV15" s="294">
        <v>42988</v>
      </c>
      <c r="AW15" s="294"/>
      <c r="AX15" s="294">
        <v>43019</v>
      </c>
      <c r="AY15" s="294"/>
      <c r="AZ15" s="294">
        <v>43051</v>
      </c>
      <c r="BA15" s="294"/>
      <c r="BB15" s="294">
        <v>43082</v>
      </c>
      <c r="BC15" s="322"/>
      <c r="BD15" s="100">
        <v>43114</v>
      </c>
      <c r="BE15" s="51"/>
      <c r="BF15" s="50">
        <v>43146</v>
      </c>
      <c r="BG15" s="50"/>
      <c r="BH15" s="210">
        <v>43160</v>
      </c>
      <c r="BI15" s="211"/>
      <c r="BJ15" s="51">
        <v>43191</v>
      </c>
      <c r="BK15" s="80"/>
      <c r="BL15" s="50">
        <v>43238</v>
      </c>
      <c r="BM15" s="51"/>
      <c r="BN15" s="50">
        <v>43269</v>
      </c>
      <c r="BO15" s="51"/>
      <c r="BP15" s="50">
        <v>43300</v>
      </c>
      <c r="BQ15" s="51"/>
      <c r="BR15" s="50">
        <v>43332</v>
      </c>
      <c r="BS15" s="51"/>
      <c r="BT15" s="50">
        <v>43364</v>
      </c>
      <c r="BU15" s="51"/>
      <c r="BV15" s="50">
        <v>43395</v>
      </c>
      <c r="BW15" s="51"/>
      <c r="BX15" s="50">
        <v>43426</v>
      </c>
      <c r="BY15" s="51"/>
      <c r="BZ15" s="50">
        <v>43457</v>
      </c>
      <c r="CA15" s="51"/>
      <c r="CB15" s="75">
        <v>43470</v>
      </c>
      <c r="CC15" s="51"/>
      <c r="CD15" s="50">
        <v>43502</v>
      </c>
      <c r="CE15" s="51"/>
      <c r="CF15" s="50">
        <v>43531</v>
      </c>
      <c r="CG15" s="51"/>
      <c r="CH15" s="50">
        <v>43563</v>
      </c>
      <c r="CI15" s="51"/>
      <c r="CJ15" s="50">
        <v>43594</v>
      </c>
      <c r="CK15" s="510"/>
    </row>
    <row r="16" spans="1:93" ht="15" customHeight="1" thickTop="1">
      <c r="B16" s="348" t="s">
        <v>40</v>
      </c>
      <c r="C16" s="349"/>
      <c r="D16" s="349"/>
      <c r="E16" s="350"/>
      <c r="F16" s="385">
        <v>102.6</v>
      </c>
      <c r="G16" s="295"/>
      <c r="H16" s="295">
        <v>102.7</v>
      </c>
      <c r="I16" s="295"/>
      <c r="J16" s="295">
        <v>103</v>
      </c>
      <c r="K16" s="295"/>
      <c r="L16" s="295">
        <v>103.5</v>
      </c>
      <c r="M16" s="295"/>
      <c r="N16" s="295">
        <v>103.7</v>
      </c>
      <c r="O16" s="295"/>
      <c r="P16" s="295">
        <v>103.6</v>
      </c>
      <c r="Q16" s="295"/>
      <c r="R16" s="295">
        <v>103.7</v>
      </c>
      <c r="S16" s="295"/>
      <c r="T16" s="295">
        <v>103.7</v>
      </c>
      <c r="U16" s="295"/>
      <c r="V16" s="295">
        <v>103.9</v>
      </c>
      <c r="W16" s="295"/>
      <c r="X16" s="295">
        <v>104</v>
      </c>
      <c r="Y16" s="295"/>
      <c r="Z16" s="295">
        <v>103.9</v>
      </c>
      <c r="AA16" s="295"/>
      <c r="AB16" s="295">
        <v>104</v>
      </c>
      <c r="AC16" s="324"/>
      <c r="AD16" s="385">
        <v>104.3</v>
      </c>
      <c r="AE16" s="295"/>
      <c r="AF16" s="295">
        <v>104.6</v>
      </c>
      <c r="AG16" s="295"/>
      <c r="AH16" s="295">
        <v>104.5</v>
      </c>
      <c r="AI16" s="295"/>
      <c r="AJ16" s="295">
        <v>104.5</v>
      </c>
      <c r="AK16" s="295"/>
      <c r="AL16" s="295">
        <v>104.5</v>
      </c>
      <c r="AM16" s="295"/>
      <c r="AN16" s="295">
        <v>104.3</v>
      </c>
      <c r="AO16" s="295"/>
      <c r="AP16" s="295">
        <v>104.3</v>
      </c>
      <c r="AQ16" s="295"/>
      <c r="AR16" s="295">
        <v>104.1</v>
      </c>
      <c r="AS16" s="295"/>
      <c r="AT16" s="295">
        <v>104.4</v>
      </c>
      <c r="AU16" s="295"/>
      <c r="AV16" s="295">
        <v>104.7</v>
      </c>
      <c r="AW16" s="295"/>
      <c r="AX16" s="295">
        <v>104.5</v>
      </c>
      <c r="AY16" s="295"/>
      <c r="AZ16" s="295">
        <v>104.3</v>
      </c>
      <c r="BA16" s="295"/>
      <c r="BB16" s="443">
        <v>104.5</v>
      </c>
      <c r="BC16" s="444"/>
      <c r="BD16" s="53">
        <v>104.7</v>
      </c>
      <c r="BE16" s="53"/>
      <c r="BF16" s="52">
        <v>105</v>
      </c>
      <c r="BG16" s="497"/>
      <c r="BH16" s="212">
        <v>105.1</v>
      </c>
      <c r="BI16" s="213"/>
      <c r="BJ16" s="207">
        <v>105.3</v>
      </c>
      <c r="BK16" s="208"/>
      <c r="BL16" s="52">
        <v>105.3</v>
      </c>
      <c r="BM16" s="53"/>
      <c r="BN16" s="52">
        <v>105.5</v>
      </c>
      <c r="BO16" s="53"/>
      <c r="BP16" s="52">
        <v>105.5</v>
      </c>
      <c r="BQ16" s="53"/>
      <c r="BR16" s="52">
        <v>105.5</v>
      </c>
      <c r="BS16" s="53"/>
      <c r="BT16" s="52">
        <v>105.5</v>
      </c>
      <c r="BU16" s="53"/>
      <c r="BV16" s="52">
        <v>105.6</v>
      </c>
      <c r="BW16" s="53"/>
      <c r="BX16" s="52">
        <v>105.1</v>
      </c>
      <c r="BY16" s="53"/>
      <c r="BZ16" s="52">
        <v>104.7</v>
      </c>
      <c r="CA16" s="53"/>
      <c r="CB16" s="76">
        <v>104.4</v>
      </c>
      <c r="CC16" s="53"/>
      <c r="CD16" s="52">
        <v>104.5</v>
      </c>
      <c r="CE16" s="53"/>
      <c r="CF16" s="52">
        <v>104.9</v>
      </c>
      <c r="CG16" s="53"/>
      <c r="CH16" s="52">
        <v>105.2</v>
      </c>
      <c r="CI16" s="53"/>
      <c r="CJ16" s="52">
        <v>105.3</v>
      </c>
      <c r="CK16" s="511"/>
    </row>
    <row r="17" spans="2:89" ht="15" customHeight="1">
      <c r="B17" s="351" t="s">
        <v>57</v>
      </c>
      <c r="C17" s="352"/>
      <c r="D17" s="352"/>
      <c r="E17" s="353"/>
      <c r="F17" s="306">
        <v>3.0000000000000001E-3</v>
      </c>
      <c r="G17" s="290"/>
      <c r="H17" s="290">
        <v>1.2E-2</v>
      </c>
      <c r="I17" s="290"/>
      <c r="J17" s="290">
        <v>6.0000000000000001E-3</v>
      </c>
      <c r="K17" s="290"/>
      <c r="L17" s="290">
        <v>6.0000000000000001E-3</v>
      </c>
      <c r="M17" s="290"/>
      <c r="N17" s="290">
        <v>3.0000000000000001E-3</v>
      </c>
      <c r="O17" s="290"/>
      <c r="P17" s="290">
        <v>1E-3</v>
      </c>
      <c r="Q17" s="290"/>
      <c r="R17" s="290">
        <v>1E-3</v>
      </c>
      <c r="S17" s="290"/>
      <c r="T17" s="290">
        <v>5.0000000000000001E-3</v>
      </c>
      <c r="U17" s="290"/>
      <c r="V17" s="290">
        <v>1.2E-2</v>
      </c>
      <c r="W17" s="290"/>
      <c r="X17" s="290">
        <v>1.4E-2</v>
      </c>
      <c r="Y17" s="290"/>
      <c r="Z17" s="290">
        <v>1.2999999999999999E-2</v>
      </c>
      <c r="AA17" s="290"/>
      <c r="AB17" s="290">
        <v>1.4999999999999999E-2</v>
      </c>
      <c r="AC17" s="300"/>
      <c r="AD17" s="306">
        <v>1.6E-2</v>
      </c>
      <c r="AE17" s="290"/>
      <c r="AF17" s="290">
        <v>1.9E-2</v>
      </c>
      <c r="AG17" s="290"/>
      <c r="AH17" s="290">
        <v>1.4999999999999999E-2</v>
      </c>
      <c r="AI17" s="290"/>
      <c r="AJ17" s="290">
        <v>0.01</v>
      </c>
      <c r="AK17" s="290"/>
      <c r="AL17" s="290">
        <v>8.0000000000000002E-3</v>
      </c>
      <c r="AM17" s="290"/>
      <c r="AN17" s="290">
        <v>7.0000000000000001E-3</v>
      </c>
      <c r="AO17" s="290"/>
      <c r="AP17" s="290">
        <v>7.0000000000000001E-3</v>
      </c>
      <c r="AQ17" s="290"/>
      <c r="AR17" s="290">
        <v>4.0000000000000001E-3</v>
      </c>
      <c r="AS17" s="290"/>
      <c r="AT17" s="290">
        <v>7.0000000000000001E-3</v>
      </c>
      <c r="AU17" s="290"/>
      <c r="AV17" s="290">
        <v>8.0000000000000002E-3</v>
      </c>
      <c r="AW17" s="290"/>
      <c r="AX17" s="290">
        <v>5.0000000000000001E-3</v>
      </c>
      <c r="AY17" s="290"/>
      <c r="AZ17" s="290">
        <v>5.0000000000000001E-3</v>
      </c>
      <c r="BA17" s="290"/>
      <c r="BB17" s="290">
        <v>5.0000000000000001E-3</v>
      </c>
      <c r="BC17" s="300"/>
      <c r="BD17" s="153">
        <v>4.0000000000000001E-3</v>
      </c>
      <c r="BE17" s="54"/>
      <c r="BF17" s="151">
        <v>4.0000000000000001E-3</v>
      </c>
      <c r="BG17" s="151"/>
      <c r="BH17" s="214">
        <v>6.0000000000000001E-3</v>
      </c>
      <c r="BI17" s="215"/>
      <c r="BJ17" s="54">
        <v>8.0000000000000002E-3</v>
      </c>
      <c r="BK17" s="55"/>
      <c r="BL17" s="151">
        <v>8.0000000000000002E-3</v>
      </c>
      <c r="BM17" s="54"/>
      <c r="BN17" s="54">
        <v>1.2E-2</v>
      </c>
      <c r="BO17" s="55"/>
      <c r="BP17" s="54">
        <v>1.2999999999999999E-2</v>
      </c>
      <c r="BQ17" s="55"/>
      <c r="BR17" s="54">
        <v>1.0999999999999999E-2</v>
      </c>
      <c r="BS17" s="55"/>
      <c r="BT17" s="54">
        <v>8.0000000000000002E-3</v>
      </c>
      <c r="BU17" s="55"/>
      <c r="BV17" s="54">
        <v>1.0239234449760604E-2</v>
      </c>
      <c r="BW17" s="55"/>
      <c r="BX17" s="54">
        <v>8.0000000000000002E-3</v>
      </c>
      <c r="BY17" s="55"/>
      <c r="BZ17" s="54">
        <v>2E-3</v>
      </c>
      <c r="CA17" s="55"/>
      <c r="CB17" s="77">
        <v>-2.8653295128939771E-3</v>
      </c>
      <c r="CC17" s="55"/>
      <c r="CD17" s="54">
        <v>-4.761904761904745E-3</v>
      </c>
      <c r="CE17" s="55"/>
      <c r="CF17" s="54">
        <v>-1.9029495718362321E-3</v>
      </c>
      <c r="CG17" s="55"/>
      <c r="CH17" s="54">
        <v>-9.4966761633419328E-4</v>
      </c>
      <c r="CI17" s="55"/>
      <c r="CJ17" s="54">
        <v>0</v>
      </c>
      <c r="CK17" s="452"/>
    </row>
    <row r="18" spans="2:89" ht="15" customHeight="1" thickBot="1">
      <c r="B18" s="338" t="s">
        <v>58</v>
      </c>
      <c r="C18" s="339"/>
      <c r="D18" s="339"/>
      <c r="E18" s="340"/>
      <c r="F18" s="388">
        <v>1E-3</v>
      </c>
      <c r="G18" s="296"/>
      <c r="H18" s="296">
        <v>1E-3</v>
      </c>
      <c r="I18" s="297"/>
      <c r="J18" s="296">
        <v>3.0000000000000001E-3</v>
      </c>
      <c r="K18" s="297"/>
      <c r="L18" s="296">
        <v>5.0000000000000001E-3</v>
      </c>
      <c r="M18" s="297"/>
      <c r="N18" s="296">
        <v>2E-3</v>
      </c>
      <c r="O18" s="297"/>
      <c r="P18" s="296">
        <v>-1E-3</v>
      </c>
      <c r="Q18" s="297"/>
      <c r="R18" s="296">
        <v>1E-3</v>
      </c>
      <c r="S18" s="297"/>
      <c r="T18" s="296">
        <v>0</v>
      </c>
      <c r="U18" s="297"/>
      <c r="V18" s="296">
        <v>2E-3</v>
      </c>
      <c r="W18" s="297"/>
      <c r="X18" s="296">
        <v>1E-3</v>
      </c>
      <c r="Y18" s="297"/>
      <c r="Z18" s="345">
        <v>-1E-3</v>
      </c>
      <c r="AA18" s="297"/>
      <c r="AB18" s="296">
        <v>1E-3</v>
      </c>
      <c r="AC18" s="431"/>
      <c r="AD18" s="388">
        <v>3.0000000000000001E-3</v>
      </c>
      <c r="AE18" s="297"/>
      <c r="AF18" s="296">
        <v>3.0000000000000001E-3</v>
      </c>
      <c r="AG18" s="297"/>
      <c r="AH18" s="296">
        <v>-1E-3</v>
      </c>
      <c r="AI18" s="297"/>
      <c r="AJ18" s="296">
        <v>0</v>
      </c>
      <c r="AK18" s="297"/>
      <c r="AL18" s="296">
        <v>0</v>
      </c>
      <c r="AM18" s="297"/>
      <c r="AN18" s="296">
        <v>-2E-3</v>
      </c>
      <c r="AO18" s="299"/>
      <c r="AP18" s="296">
        <v>-2E-3</v>
      </c>
      <c r="AQ18" s="296"/>
      <c r="AR18" s="296">
        <v>-2E-3</v>
      </c>
      <c r="AS18" s="298"/>
      <c r="AT18" s="296">
        <v>3.0000000000000001E-3</v>
      </c>
      <c r="AU18" s="298"/>
      <c r="AV18" s="296">
        <v>3.0000000000000001E-3</v>
      </c>
      <c r="AW18" s="298"/>
      <c r="AX18" s="296">
        <v>-2E-3</v>
      </c>
      <c r="AY18" s="298"/>
      <c r="AZ18" s="296">
        <v>-2E-3</v>
      </c>
      <c r="BA18" s="298"/>
      <c r="BB18" s="453">
        <v>2E-3</v>
      </c>
      <c r="BC18" s="454"/>
      <c r="BD18" s="175">
        <v>2E-3</v>
      </c>
      <c r="BE18" s="132"/>
      <c r="BF18" s="56">
        <v>3.0000000000000001E-3</v>
      </c>
      <c r="BG18" s="155"/>
      <c r="BH18" s="216">
        <v>1E-3</v>
      </c>
      <c r="BI18" s="217"/>
      <c r="BJ18" s="56">
        <v>2E-3</v>
      </c>
      <c r="BK18" s="57"/>
      <c r="BL18" s="56">
        <v>0</v>
      </c>
      <c r="BM18" s="155"/>
      <c r="BN18" s="147">
        <v>2E-3</v>
      </c>
      <c r="BO18" s="148"/>
      <c r="BP18" s="147">
        <v>-1E-3</v>
      </c>
      <c r="BQ18" s="148"/>
      <c r="BR18" s="147">
        <v>1E-3</v>
      </c>
      <c r="BS18" s="148"/>
      <c r="BT18" s="147">
        <v>0</v>
      </c>
      <c r="BU18" s="148"/>
      <c r="BV18" s="56">
        <v>6.6350710900464627E-4</v>
      </c>
      <c r="BW18" s="79"/>
      <c r="BX18" s="56">
        <v>-4.0000000000000001E-3</v>
      </c>
      <c r="BY18" s="79"/>
      <c r="BZ18" s="56">
        <v>-4.0000000000000001E-3</v>
      </c>
      <c r="CA18" s="57"/>
      <c r="CB18" s="78">
        <v>-2.8653295128939771E-3</v>
      </c>
      <c r="CC18" s="79"/>
      <c r="CD18" s="56">
        <v>9.5785440613016526E-4</v>
      </c>
      <c r="CE18" s="79"/>
      <c r="CF18" s="56">
        <v>3.827751196172402E-3</v>
      </c>
      <c r="CG18" s="57"/>
      <c r="CH18" s="56">
        <v>2.8598665395613843E-3</v>
      </c>
      <c r="CI18" s="57"/>
      <c r="CJ18" s="56">
        <v>9.5057034220524805E-4</v>
      </c>
      <c r="CK18" s="512"/>
    </row>
    <row r="19" spans="2:89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89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89" ht="15" customHeight="1">
      <c r="C21" s="3"/>
      <c r="D21" s="1"/>
      <c r="I21" s="6"/>
      <c r="K21" s="6"/>
      <c r="M21" s="6"/>
      <c r="AA21" s="16"/>
      <c r="AF21" s="25"/>
      <c r="AI21" s="6"/>
    </row>
    <row r="22" spans="2:89" ht="15" customHeight="1">
      <c r="AI22" s="6"/>
      <c r="BL22" s="26"/>
      <c r="BM22" s="26"/>
    </row>
    <row r="23" spans="2:89" ht="15" customHeight="1">
      <c r="B23" s="5" t="s">
        <v>55</v>
      </c>
      <c r="AQ23" s="18"/>
      <c r="AS23" s="18"/>
    </row>
    <row r="24" spans="2:89" ht="15" customHeight="1" thickBot="1">
      <c r="B24" s="5"/>
      <c r="AQ24" s="18"/>
      <c r="BG24" s="18"/>
      <c r="BS24" s="18"/>
      <c r="BY24" s="18"/>
      <c r="CI24" s="18" t="s">
        <v>11</v>
      </c>
    </row>
    <row r="25" spans="2:89" ht="15" customHeight="1" thickBot="1">
      <c r="B25" s="264"/>
      <c r="C25" s="265"/>
      <c r="D25" s="265"/>
      <c r="E25" s="266"/>
      <c r="F25" s="50">
        <v>42316</v>
      </c>
      <c r="G25" s="50"/>
      <c r="H25" s="50">
        <v>42347</v>
      </c>
      <c r="I25" s="354"/>
      <c r="J25" s="100">
        <v>42376</v>
      </c>
      <c r="K25" s="50"/>
      <c r="L25" s="100">
        <v>42408</v>
      </c>
      <c r="M25" s="50"/>
      <c r="N25" s="100">
        <v>42460</v>
      </c>
      <c r="O25" s="50"/>
      <c r="P25" s="50">
        <v>42461</v>
      </c>
      <c r="Q25" s="51"/>
      <c r="R25" s="50">
        <v>42492</v>
      </c>
      <c r="S25" s="50"/>
      <c r="T25" s="100">
        <v>42524</v>
      </c>
      <c r="U25" s="100"/>
      <c r="V25" s="100">
        <v>42555</v>
      </c>
      <c r="W25" s="100"/>
      <c r="X25" s="100">
        <v>42587</v>
      </c>
      <c r="Y25" s="100"/>
      <c r="Z25" s="100">
        <v>42619</v>
      </c>
      <c r="AA25" s="100"/>
      <c r="AB25" s="100">
        <v>42650</v>
      </c>
      <c r="AC25" s="100"/>
      <c r="AD25" s="100">
        <v>42682</v>
      </c>
      <c r="AE25" s="100"/>
      <c r="AF25" s="50">
        <v>42713</v>
      </c>
      <c r="AG25" s="80"/>
      <c r="AH25" s="75">
        <v>42745</v>
      </c>
      <c r="AI25" s="80"/>
      <c r="AJ25" s="50">
        <v>42777</v>
      </c>
      <c r="AK25" s="80"/>
      <c r="AL25" s="50">
        <v>42806</v>
      </c>
      <c r="AM25" s="80"/>
      <c r="AN25" s="50">
        <v>42838</v>
      </c>
      <c r="AO25" s="80"/>
      <c r="AP25" s="50">
        <v>42856</v>
      </c>
      <c r="AQ25" s="80"/>
      <c r="AR25" s="50">
        <v>42888</v>
      </c>
      <c r="AS25" s="100"/>
      <c r="AT25" s="100">
        <v>42919</v>
      </c>
      <c r="AU25" s="80"/>
      <c r="AV25" s="50">
        <v>42951</v>
      </c>
      <c r="AW25" s="80"/>
      <c r="AX25" s="50">
        <v>42983</v>
      </c>
      <c r="AY25" s="80"/>
      <c r="AZ25" s="50">
        <v>43013</v>
      </c>
      <c r="BA25" s="80"/>
      <c r="BB25" s="50">
        <v>43046</v>
      </c>
      <c r="BC25" s="100"/>
      <c r="BD25" s="50">
        <v>43077</v>
      </c>
      <c r="BE25" s="450"/>
      <c r="BF25" s="75">
        <v>43114</v>
      </c>
      <c r="BG25" s="80"/>
      <c r="BH25" s="50">
        <v>43146</v>
      </c>
      <c r="BI25" s="80"/>
      <c r="BJ25" s="50">
        <v>43168</v>
      </c>
      <c r="BK25" s="100"/>
      <c r="BL25" s="100">
        <v>43200</v>
      </c>
      <c r="BM25" s="80"/>
      <c r="BN25" s="50">
        <v>43231</v>
      </c>
      <c r="BO25" s="80"/>
      <c r="BP25" s="50">
        <v>43263</v>
      </c>
      <c r="BQ25" s="80"/>
      <c r="BR25" s="50">
        <v>43294</v>
      </c>
      <c r="BS25" s="80"/>
      <c r="BT25" s="50">
        <v>43326</v>
      </c>
      <c r="BU25" s="80"/>
      <c r="BV25" s="50">
        <v>43327</v>
      </c>
      <c r="BW25" s="80"/>
      <c r="BX25" s="50">
        <v>43387</v>
      </c>
      <c r="BY25" s="80"/>
      <c r="BZ25" s="50">
        <v>43419</v>
      </c>
      <c r="CA25" s="80"/>
      <c r="CB25" s="50">
        <v>43452</v>
      </c>
      <c r="CC25" s="80"/>
      <c r="CD25" s="75">
        <v>43466</v>
      </c>
      <c r="CE25" s="80"/>
      <c r="CF25" s="50">
        <v>43498</v>
      </c>
      <c r="CG25" s="80"/>
      <c r="CH25" s="50">
        <v>43527</v>
      </c>
      <c r="CI25" s="450"/>
    </row>
    <row r="26" spans="2:89" ht="15" customHeight="1" thickTop="1">
      <c r="B26" s="348" t="s">
        <v>10</v>
      </c>
      <c r="C26" s="349"/>
      <c r="D26" s="349"/>
      <c r="E26" s="350"/>
      <c r="F26" s="337">
        <v>303.41000000000003</v>
      </c>
      <c r="G26" s="337"/>
      <c r="H26" s="337">
        <v>303.5</v>
      </c>
      <c r="I26" s="368"/>
      <c r="J26" s="336">
        <v>304.12</v>
      </c>
      <c r="K26" s="337"/>
      <c r="L26" s="336">
        <v>305.39</v>
      </c>
      <c r="M26" s="337"/>
      <c r="N26" s="336">
        <v>306.79000000000002</v>
      </c>
      <c r="O26" s="337"/>
      <c r="P26" s="325">
        <v>307.23</v>
      </c>
      <c r="Q26" s="331"/>
      <c r="R26" s="325">
        <v>307.20999999999998</v>
      </c>
      <c r="S26" s="325"/>
      <c r="T26" s="81">
        <v>307.10000000000002</v>
      </c>
      <c r="U26" s="152"/>
      <c r="V26" s="81">
        <v>309.58</v>
      </c>
      <c r="W26" s="152"/>
      <c r="X26" s="81">
        <v>309.41000000000003</v>
      </c>
      <c r="Y26" s="152"/>
      <c r="Z26" s="81">
        <v>308.91000000000003</v>
      </c>
      <c r="AA26" s="152"/>
      <c r="AB26" s="81">
        <v>308.33999999999997</v>
      </c>
      <c r="AC26" s="152"/>
      <c r="AD26" s="81">
        <v>307.95999999999998</v>
      </c>
      <c r="AE26" s="152"/>
      <c r="AF26" s="81">
        <v>307.99</v>
      </c>
      <c r="AG26" s="82"/>
      <c r="AH26" s="83">
        <v>308.45999999999998</v>
      </c>
      <c r="AI26" s="82"/>
      <c r="AJ26" s="81">
        <v>307.5</v>
      </c>
      <c r="AK26" s="82"/>
      <c r="AL26" s="81">
        <v>306.95999999999998</v>
      </c>
      <c r="AM26" s="82"/>
      <c r="AN26" s="81">
        <v>307.79000000000002</v>
      </c>
      <c r="AO26" s="82"/>
      <c r="AP26" s="81">
        <v>306.19</v>
      </c>
      <c r="AQ26" s="82"/>
      <c r="AR26" s="81">
        <v>305.16000000000003</v>
      </c>
      <c r="AS26" s="152"/>
      <c r="AT26" s="82">
        <v>302.17</v>
      </c>
      <c r="AU26" s="82"/>
      <c r="AV26" s="81">
        <v>303.45</v>
      </c>
      <c r="AW26" s="82"/>
      <c r="AX26" s="81">
        <v>303.02999999999997</v>
      </c>
      <c r="AY26" s="152"/>
      <c r="AZ26" s="81">
        <v>301.92</v>
      </c>
      <c r="BA26" s="82"/>
      <c r="BB26" s="81">
        <v>302.13</v>
      </c>
      <c r="BC26" s="152"/>
      <c r="BD26" s="81">
        <v>302.7</v>
      </c>
      <c r="BE26" s="451"/>
      <c r="BF26" s="83">
        <v>303.24</v>
      </c>
      <c r="BG26" s="82"/>
      <c r="BH26" s="81">
        <v>302.64999999999998</v>
      </c>
      <c r="BI26" s="82"/>
      <c r="BJ26" s="81">
        <v>303.20999999999998</v>
      </c>
      <c r="BK26" s="152"/>
      <c r="BL26" s="82">
        <v>304.87</v>
      </c>
      <c r="BM26" s="82"/>
      <c r="BN26" s="81">
        <v>302.64999999999998</v>
      </c>
      <c r="BO26" s="82"/>
      <c r="BP26" s="81">
        <v>303.11</v>
      </c>
      <c r="BQ26" s="82"/>
      <c r="BR26" s="81">
        <v>304.13</v>
      </c>
      <c r="BS26" s="82"/>
      <c r="BT26" s="81">
        <v>304.75</v>
      </c>
      <c r="BU26" s="82"/>
      <c r="BV26" s="81">
        <v>305.01</v>
      </c>
      <c r="BW26" s="82"/>
      <c r="BX26" s="81">
        <v>305.45999999999998</v>
      </c>
      <c r="BY26" s="82"/>
      <c r="BZ26" s="81">
        <v>304.27</v>
      </c>
      <c r="CA26" s="82"/>
      <c r="CB26" s="81">
        <v>305.68</v>
      </c>
      <c r="CC26" s="82"/>
      <c r="CD26" s="83">
        <v>306.08</v>
      </c>
      <c r="CE26" s="82"/>
      <c r="CF26" s="81">
        <v>304.58999999999997</v>
      </c>
      <c r="CG26" s="82"/>
      <c r="CH26" s="81">
        <v>304.61</v>
      </c>
      <c r="CI26" s="451"/>
    </row>
    <row r="27" spans="2:89" ht="15" customHeight="1">
      <c r="B27" s="351" t="s">
        <v>57</v>
      </c>
      <c r="C27" s="352"/>
      <c r="D27" s="352"/>
      <c r="E27" s="353"/>
      <c r="F27" s="151" t="s">
        <v>54</v>
      </c>
      <c r="G27" s="151"/>
      <c r="H27" s="151" t="s">
        <v>54</v>
      </c>
      <c r="I27" s="397"/>
      <c r="J27" s="153">
        <v>1.6E-2</v>
      </c>
      <c r="K27" s="151"/>
      <c r="L27" s="153">
        <v>0.02</v>
      </c>
      <c r="M27" s="151"/>
      <c r="N27" s="153">
        <v>2.4E-2</v>
      </c>
      <c r="O27" s="151"/>
      <c r="P27" s="151">
        <v>2.7009861273608715E-2</v>
      </c>
      <c r="Q27" s="54"/>
      <c r="R27" s="151">
        <v>2.3044390422591432E-2</v>
      </c>
      <c r="S27" s="151"/>
      <c r="T27" s="54">
        <v>2.4E-2</v>
      </c>
      <c r="U27" s="153"/>
      <c r="V27" s="54">
        <v>2.5000000000000001E-2</v>
      </c>
      <c r="W27" s="153"/>
      <c r="X27" s="54">
        <v>2.1999999999999999E-2</v>
      </c>
      <c r="Y27" s="153"/>
      <c r="Z27" s="54">
        <v>1.7999999999999999E-2</v>
      </c>
      <c r="AA27" s="153"/>
      <c r="AB27" s="54">
        <v>1.7999999999999999E-2</v>
      </c>
      <c r="AC27" s="153"/>
      <c r="AD27" s="54">
        <v>1.4999999999999999E-2</v>
      </c>
      <c r="AE27" s="153"/>
      <c r="AF27" s="54">
        <v>1.4999999999999999E-2</v>
      </c>
      <c r="AG27" s="55"/>
      <c r="AH27" s="77">
        <v>1.4E-2</v>
      </c>
      <c r="AI27" s="55"/>
      <c r="AJ27" s="54">
        <v>7.0000000000000001E-3</v>
      </c>
      <c r="AK27" s="55"/>
      <c r="AL27" s="54">
        <v>1E-3</v>
      </c>
      <c r="AM27" s="55"/>
      <c r="AN27" s="54">
        <v>2E-3</v>
      </c>
      <c r="AO27" s="55"/>
      <c r="AP27" s="54">
        <v>-3.0000000000000001E-3</v>
      </c>
      <c r="AQ27" s="55"/>
      <c r="AR27" s="54">
        <v>-6.0000000000000001E-3</v>
      </c>
      <c r="AS27" s="153"/>
      <c r="AT27" s="55">
        <v>-2.4E-2</v>
      </c>
      <c r="AU27" s="55"/>
      <c r="AV27" s="54">
        <v>-1.9E-2</v>
      </c>
      <c r="AW27" s="55"/>
      <c r="AX27" s="54">
        <v>-1.9E-2</v>
      </c>
      <c r="AY27" s="153"/>
      <c r="AZ27" s="54">
        <v>-2.1000000000000001E-2</v>
      </c>
      <c r="BA27" s="55"/>
      <c r="BB27" s="54">
        <v>-1.9E-2</v>
      </c>
      <c r="BC27" s="153"/>
      <c r="BD27" s="54">
        <v>-1.7000000000000001E-2</v>
      </c>
      <c r="BE27" s="452"/>
      <c r="BF27" s="77">
        <v>-1.7000000000000001E-2</v>
      </c>
      <c r="BG27" s="55"/>
      <c r="BH27" s="54">
        <v>-1.6E-2</v>
      </c>
      <c r="BI27" s="55"/>
      <c r="BJ27" s="54">
        <v>-1.2E-2</v>
      </c>
      <c r="BK27" s="153"/>
      <c r="BL27" s="55">
        <v>-9.4869878813477193E-3</v>
      </c>
      <c r="BM27" s="55"/>
      <c r="BN27" s="54">
        <v>-1.2E-2</v>
      </c>
      <c r="BO27" s="55"/>
      <c r="BP27" s="54">
        <v>-7.0000000000000001E-3</v>
      </c>
      <c r="BQ27" s="55"/>
      <c r="BR27" s="54">
        <v>6.0000000000000001E-3</v>
      </c>
      <c r="BS27" s="55"/>
      <c r="BT27" s="54">
        <v>4.0000000000000001E-3</v>
      </c>
      <c r="BU27" s="55"/>
      <c r="BV27" s="54">
        <v>6.5340065340064868E-3</v>
      </c>
      <c r="BW27" s="55"/>
      <c r="BX27" s="54">
        <v>1.1724960254371863E-2</v>
      </c>
      <c r="BY27" s="55"/>
      <c r="BZ27" s="54">
        <v>7.0000000000000001E-3</v>
      </c>
      <c r="CA27" s="55"/>
      <c r="CB27" s="54">
        <v>9.844730756524589E-3</v>
      </c>
      <c r="CC27" s="55"/>
      <c r="CD27" s="77">
        <v>9.365519060809735E-3</v>
      </c>
      <c r="CE27" s="55"/>
      <c r="CF27" s="54">
        <v>6.4100446059804916E-3</v>
      </c>
      <c r="CG27" s="55"/>
      <c r="CH27" s="54">
        <v>4.6172619636557499E-3</v>
      </c>
      <c r="CI27" s="452"/>
    </row>
    <row r="28" spans="2:89" ht="15" customHeight="1" thickBot="1">
      <c r="B28" s="338" t="s">
        <v>58</v>
      </c>
      <c r="C28" s="339"/>
      <c r="D28" s="339"/>
      <c r="E28" s="340"/>
      <c r="F28" s="243">
        <v>2E-3</v>
      </c>
      <c r="G28" s="244"/>
      <c r="H28" s="243">
        <v>0</v>
      </c>
      <c r="I28" s="396"/>
      <c r="J28" s="283">
        <v>2E-3</v>
      </c>
      <c r="K28" s="244"/>
      <c r="L28" s="283">
        <v>4.0000000000000001E-3</v>
      </c>
      <c r="M28" s="244"/>
      <c r="N28" s="283">
        <v>5.0000000000000001E-3</v>
      </c>
      <c r="O28" s="244"/>
      <c r="P28" s="243">
        <v>1.4342058085334841E-3</v>
      </c>
      <c r="Q28" s="283"/>
      <c r="R28" s="243">
        <v>-6.5097809458847244E-5</v>
      </c>
      <c r="S28" s="244"/>
      <c r="T28" s="243">
        <v>-4.0000000000000002E-4</v>
      </c>
      <c r="U28" s="244"/>
      <c r="V28" s="243">
        <v>8.0000000000000002E-3</v>
      </c>
      <c r="W28" s="244"/>
      <c r="X28" s="243">
        <v>-1E-3</v>
      </c>
      <c r="Y28" s="244"/>
      <c r="Z28" s="243">
        <v>-1.6000000000000001E-3</v>
      </c>
      <c r="AA28" s="244"/>
      <c r="AB28" s="243">
        <v>-2E-3</v>
      </c>
      <c r="AC28" s="244"/>
      <c r="AD28" s="243">
        <v>-1E-3</v>
      </c>
      <c r="AE28" s="244"/>
      <c r="AF28" s="243">
        <v>0</v>
      </c>
      <c r="AG28" s="283"/>
      <c r="AH28" s="434">
        <v>1.5E-3</v>
      </c>
      <c r="AI28" s="283"/>
      <c r="AJ28" s="243">
        <v>-3.0999999999999999E-3</v>
      </c>
      <c r="AK28" s="283"/>
      <c r="AL28" s="243">
        <v>-2E-3</v>
      </c>
      <c r="AM28" s="283"/>
      <c r="AN28" s="243">
        <v>3.0000000000000001E-3</v>
      </c>
      <c r="AO28" s="283"/>
      <c r="AP28" s="243">
        <v>-5.1999999999999998E-3</v>
      </c>
      <c r="AQ28" s="283"/>
      <c r="AR28" s="98">
        <v>-3.0000000000000001E-3</v>
      </c>
      <c r="AS28" s="154"/>
      <c r="AT28" s="132">
        <v>-1E-3</v>
      </c>
      <c r="AU28" s="132"/>
      <c r="AV28" s="98">
        <v>4.0000000000000001E-3</v>
      </c>
      <c r="AW28" s="132"/>
      <c r="AX28" s="243">
        <v>-1E-3</v>
      </c>
      <c r="AY28" s="244"/>
      <c r="AZ28" s="243">
        <v>-4.0000000000000001E-3</v>
      </c>
      <c r="BA28" s="283"/>
      <c r="BB28" s="98">
        <v>1E-3</v>
      </c>
      <c r="BC28" s="154"/>
      <c r="BD28" s="98">
        <v>2E-3</v>
      </c>
      <c r="BE28" s="305"/>
      <c r="BF28" s="175">
        <v>2E-3</v>
      </c>
      <c r="BG28" s="132"/>
      <c r="BH28" s="98">
        <v>-2E-3</v>
      </c>
      <c r="BI28" s="132"/>
      <c r="BJ28" s="98">
        <v>1.9E-3</v>
      </c>
      <c r="BK28" s="154"/>
      <c r="BL28" s="132">
        <v>5.4747534711916401E-3</v>
      </c>
      <c r="BM28" s="132"/>
      <c r="BN28" s="98">
        <v>-7.0000000000000001E-3</v>
      </c>
      <c r="BO28" s="132"/>
      <c r="BP28" s="98">
        <v>2E-3</v>
      </c>
      <c r="BQ28" s="132"/>
      <c r="BR28" s="98">
        <v>3.0000000000000001E-3</v>
      </c>
      <c r="BS28" s="132"/>
      <c r="BT28" s="98">
        <v>2E-3</v>
      </c>
      <c r="BU28" s="132"/>
      <c r="BV28" s="98">
        <v>8.5315832649701662E-4</v>
      </c>
      <c r="BW28" s="132"/>
      <c r="BX28" s="84">
        <v>1.4753614635585333E-3</v>
      </c>
      <c r="BY28" s="85"/>
      <c r="BZ28" s="84">
        <v>-4.0000000000000001E-3</v>
      </c>
      <c r="CA28" s="85"/>
      <c r="CB28" s="84">
        <v>4.6340421336314996E-3</v>
      </c>
      <c r="CC28" s="85"/>
      <c r="CD28" s="86">
        <v>1.308557969117885E-3</v>
      </c>
      <c r="CE28" s="85"/>
      <c r="CF28" s="84">
        <v>-4.8680083638265037E-3</v>
      </c>
      <c r="CG28" s="85"/>
      <c r="CH28" s="84">
        <v>6.5662037493252612E-5</v>
      </c>
      <c r="CI28" s="513"/>
    </row>
    <row r="29" spans="2:89" ht="15" customHeight="1" thickTop="1" thickBot="1">
      <c r="B29" s="261" t="s">
        <v>65</v>
      </c>
      <c r="C29" s="261"/>
      <c r="D29" s="3" t="s">
        <v>64</v>
      </c>
      <c r="AB29" s="440"/>
      <c r="AC29" s="440"/>
      <c r="BF29" s="141">
        <f>BF26-BD26</f>
        <v>0.54000000000002046</v>
      </c>
      <c r="BG29" s="124"/>
      <c r="BH29" s="124">
        <f t="shared" ref="BH29" si="0">BH26-BF26</f>
        <v>-0.59000000000003183</v>
      </c>
      <c r="BI29" s="124"/>
      <c r="BJ29" s="124">
        <f t="shared" ref="BJ29" si="1">BJ26-BH26</f>
        <v>0.56000000000000227</v>
      </c>
      <c r="BK29" s="124"/>
      <c r="BL29" s="124">
        <f t="shared" ref="BL29" si="2">BL26-BJ26</f>
        <v>1.660000000000025</v>
      </c>
      <c r="BM29" s="124"/>
      <c r="BN29" s="124">
        <f t="shared" ref="BN29" si="3">BN26-BL26</f>
        <v>-2.2200000000000273</v>
      </c>
      <c r="BO29" s="124"/>
      <c r="BP29" s="124">
        <f t="shared" ref="BP29" si="4">BP26-BN26</f>
        <v>0.46000000000003638</v>
      </c>
      <c r="BQ29" s="124"/>
      <c r="BR29" s="124">
        <f t="shared" ref="BR29" si="5">BR26-BP26</f>
        <v>1.0199999999999818</v>
      </c>
      <c r="BS29" s="124"/>
      <c r="BT29" s="124">
        <f>BT26-BR26</f>
        <v>0.62000000000000455</v>
      </c>
      <c r="BU29" s="125"/>
      <c r="BV29" s="124">
        <f>BV26-BT26</f>
        <v>0.25999999999999091</v>
      </c>
      <c r="BW29" s="125"/>
      <c r="BX29" s="124">
        <f>BX26-BV26</f>
        <v>0.44999999999998863</v>
      </c>
      <c r="BY29" s="125"/>
      <c r="BZ29" s="124">
        <f>BZ26-BX26</f>
        <v>-1.1899999999999977</v>
      </c>
      <c r="CA29" s="125"/>
      <c r="CB29" s="124">
        <f>CB26-BZ26</f>
        <v>1.410000000000025</v>
      </c>
      <c r="CC29" s="125"/>
      <c r="CD29" s="141">
        <f>CD26-CB26</f>
        <v>0.39999999999997726</v>
      </c>
      <c r="CE29" s="125"/>
      <c r="CF29" s="124">
        <f>CF26-CD26</f>
        <v>-1.4900000000000091</v>
      </c>
      <c r="CG29" s="125"/>
      <c r="CH29" s="124">
        <f>CH26-CF26</f>
        <v>2.0000000000038654E-2</v>
      </c>
      <c r="CI29" s="514"/>
    </row>
    <row r="30" spans="2:89" ht="15" customHeight="1">
      <c r="B30" s="261" t="s">
        <v>4</v>
      </c>
      <c r="C30" s="261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89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89" ht="15" customHeight="1">
      <c r="N32" s="26"/>
      <c r="BG32" s="26"/>
    </row>
    <row r="33" spans="2:93" ht="15" customHeight="1">
      <c r="B33" s="5" t="s">
        <v>94</v>
      </c>
      <c r="AS33" s="18"/>
    </row>
    <row r="34" spans="2:93" ht="15" customHeight="1" thickBot="1">
      <c r="B34" s="5"/>
      <c r="AT34" s="26"/>
      <c r="AU34" s="26"/>
      <c r="CO34" s="18" t="s">
        <v>5</v>
      </c>
    </row>
    <row r="35" spans="2:93" ht="15" customHeight="1" thickBot="1">
      <c r="B35" s="264"/>
      <c r="C35" s="265"/>
      <c r="D35" s="265"/>
      <c r="E35" s="266"/>
      <c r="F35" s="80">
        <v>42373</v>
      </c>
      <c r="G35" s="100"/>
      <c r="H35" s="80">
        <v>42405</v>
      </c>
      <c r="I35" s="100"/>
      <c r="J35" s="80">
        <v>42460</v>
      </c>
      <c r="K35" s="100"/>
      <c r="L35" s="80">
        <v>42461</v>
      </c>
      <c r="M35" s="100"/>
      <c r="N35" s="80">
        <v>42492</v>
      </c>
      <c r="O35" s="100"/>
      <c r="P35" s="80">
        <v>42524</v>
      </c>
      <c r="Q35" s="100"/>
      <c r="R35" s="80">
        <v>42555</v>
      </c>
      <c r="S35" s="100"/>
      <c r="T35" s="80">
        <v>42587</v>
      </c>
      <c r="U35" s="100"/>
      <c r="V35" s="80">
        <v>42619</v>
      </c>
      <c r="W35" s="100"/>
      <c r="X35" s="80">
        <v>42650</v>
      </c>
      <c r="Y35" s="100"/>
      <c r="Z35" s="80">
        <v>42682</v>
      </c>
      <c r="AA35" s="80"/>
      <c r="AB35" s="51">
        <v>42713</v>
      </c>
      <c r="AC35" s="93"/>
      <c r="AD35" s="58" t="s">
        <v>76</v>
      </c>
      <c r="AE35" s="59"/>
      <c r="AF35" s="164">
        <v>42736</v>
      </c>
      <c r="AG35" s="80"/>
      <c r="AH35" s="51">
        <v>42768</v>
      </c>
      <c r="AI35" s="80"/>
      <c r="AJ35" s="51">
        <v>42797</v>
      </c>
      <c r="AK35" s="80"/>
      <c r="AL35" s="51">
        <v>42829</v>
      </c>
      <c r="AM35" s="80"/>
      <c r="AN35" s="51">
        <v>42860</v>
      </c>
      <c r="AO35" s="80"/>
      <c r="AP35" s="51">
        <v>42892</v>
      </c>
      <c r="AQ35" s="100"/>
      <c r="AR35" s="80">
        <v>42923</v>
      </c>
      <c r="AS35" s="80"/>
      <c r="AT35" s="225">
        <v>42955</v>
      </c>
      <c r="AU35" s="221"/>
      <c r="AV35" s="225">
        <v>42986</v>
      </c>
      <c r="AW35" s="221"/>
      <c r="AX35" s="225">
        <v>43017</v>
      </c>
      <c r="AY35" s="221"/>
      <c r="AZ35" s="225">
        <v>43049</v>
      </c>
      <c r="BA35" s="221"/>
      <c r="BB35" s="51">
        <v>43081</v>
      </c>
      <c r="BC35" s="80"/>
      <c r="BD35" s="58" t="s">
        <v>80</v>
      </c>
      <c r="BE35" s="59"/>
      <c r="BF35" s="164">
        <v>43111</v>
      </c>
      <c r="BG35" s="100"/>
      <c r="BH35" s="51">
        <v>43143</v>
      </c>
      <c r="BI35" s="80"/>
      <c r="BJ35" s="51">
        <v>43171</v>
      </c>
      <c r="BK35" s="100"/>
      <c r="BL35" s="80">
        <v>43203</v>
      </c>
      <c r="BM35" s="80"/>
      <c r="BN35" s="51">
        <v>43234</v>
      </c>
      <c r="BO35" s="80"/>
      <c r="BP35" s="51">
        <v>43266</v>
      </c>
      <c r="BQ35" s="80"/>
      <c r="BR35" s="51">
        <v>43297</v>
      </c>
      <c r="BS35" s="80"/>
      <c r="BT35" s="51">
        <v>43329</v>
      </c>
      <c r="BU35" s="80"/>
      <c r="BV35" s="51">
        <v>43361</v>
      </c>
      <c r="BW35" s="80"/>
      <c r="BX35" s="51">
        <v>43392</v>
      </c>
      <c r="BY35" s="100"/>
      <c r="BZ35" s="80">
        <v>43424</v>
      </c>
      <c r="CA35" s="80"/>
      <c r="CB35" s="51">
        <v>43455</v>
      </c>
      <c r="CC35" s="93"/>
      <c r="CD35" s="70" t="s">
        <v>81</v>
      </c>
      <c r="CE35" s="59"/>
      <c r="CF35" s="80">
        <v>43486</v>
      </c>
      <c r="CG35" s="80"/>
      <c r="CH35" s="51">
        <v>43518</v>
      </c>
      <c r="CI35" s="80"/>
      <c r="CJ35" s="51">
        <v>43547</v>
      </c>
      <c r="CK35" s="80"/>
      <c r="CL35" s="51">
        <v>43579</v>
      </c>
      <c r="CM35" s="93"/>
      <c r="CN35" s="70" t="s">
        <v>81</v>
      </c>
      <c r="CO35" s="59"/>
    </row>
    <row r="36" spans="2:93" ht="15" customHeight="1" thickTop="1">
      <c r="B36" s="348" t="s">
        <v>16</v>
      </c>
      <c r="C36" s="349"/>
      <c r="D36" s="349"/>
      <c r="E36" s="350"/>
      <c r="F36" s="386">
        <v>4511</v>
      </c>
      <c r="G36" s="387"/>
      <c r="H36" s="386">
        <v>5481</v>
      </c>
      <c r="I36" s="387"/>
      <c r="J36" s="386">
        <v>6013</v>
      </c>
      <c r="K36" s="392"/>
      <c r="L36" s="315">
        <v>5724</v>
      </c>
      <c r="M36" s="319"/>
      <c r="N36" s="315">
        <v>5728</v>
      </c>
      <c r="O36" s="315"/>
      <c r="P36" s="318">
        <v>5706</v>
      </c>
      <c r="Q36" s="319"/>
      <c r="R36" s="315">
        <v>5583</v>
      </c>
      <c r="S36" s="315"/>
      <c r="T36" s="318">
        <v>5230</v>
      </c>
      <c r="U36" s="319"/>
      <c r="V36" s="315">
        <v>5083</v>
      </c>
      <c r="W36" s="315"/>
      <c r="X36" s="318">
        <v>7917</v>
      </c>
      <c r="Y36" s="315"/>
      <c r="Z36" s="318">
        <v>4479</v>
      </c>
      <c r="AA36" s="319"/>
      <c r="AB36" s="315">
        <v>5245</v>
      </c>
      <c r="AC36" s="438"/>
      <c r="AD36" s="430">
        <f>F36+H36+J36+L36+N36+P36+R36+T36+V36+X36+Z36+AB36</f>
        <v>66700</v>
      </c>
      <c r="AE36" s="123"/>
      <c r="AF36" s="435">
        <v>4028</v>
      </c>
      <c r="AG36" s="245"/>
      <c r="AH36" s="89">
        <v>4740</v>
      </c>
      <c r="AI36" s="245"/>
      <c r="AJ36" s="89">
        <v>5462</v>
      </c>
      <c r="AK36" s="245"/>
      <c r="AL36" s="89">
        <v>4656</v>
      </c>
      <c r="AM36" s="245"/>
      <c r="AN36" s="89">
        <v>5667</v>
      </c>
      <c r="AO36" s="245"/>
      <c r="AP36" s="89">
        <v>4734</v>
      </c>
      <c r="AQ36" s="282"/>
      <c r="AR36" s="122">
        <v>4494</v>
      </c>
      <c r="AS36" s="245"/>
      <c r="AT36" s="89">
        <v>4432</v>
      </c>
      <c r="AU36" s="245"/>
      <c r="AV36" s="89">
        <v>4301</v>
      </c>
      <c r="AW36" s="245"/>
      <c r="AX36" s="89">
        <v>6899</v>
      </c>
      <c r="AY36" s="245"/>
      <c r="AZ36" s="89">
        <v>3556</v>
      </c>
      <c r="BA36" s="122"/>
      <c r="BB36" s="89">
        <v>3936</v>
      </c>
      <c r="BC36" s="122"/>
      <c r="BD36" s="430">
        <f>AH36+AJ36+AL36+AN36+AP36+AR36+AT36+AF36+AV36+AX36+AZ36+BB36</f>
        <v>56905</v>
      </c>
      <c r="BE36" s="123"/>
      <c r="BF36" s="435">
        <v>3997</v>
      </c>
      <c r="BG36" s="209"/>
      <c r="BH36" s="89">
        <v>3846</v>
      </c>
      <c r="BI36" s="122"/>
      <c r="BJ36" s="89">
        <v>4774</v>
      </c>
      <c r="BK36" s="209"/>
      <c r="BL36" s="122">
        <v>4481</v>
      </c>
      <c r="BM36" s="122"/>
      <c r="BN36" s="89">
        <v>4619</v>
      </c>
      <c r="BO36" s="122"/>
      <c r="BP36" s="89">
        <v>3805</v>
      </c>
      <c r="BQ36" s="122"/>
      <c r="BR36" s="89">
        <v>3453</v>
      </c>
      <c r="BS36" s="122"/>
      <c r="BT36" s="89">
        <v>4379</v>
      </c>
      <c r="BU36" s="122"/>
      <c r="BV36" s="89">
        <v>3735</v>
      </c>
      <c r="BW36" s="122"/>
      <c r="BX36" s="89">
        <v>4098</v>
      </c>
      <c r="BY36" s="209"/>
      <c r="BZ36" s="122">
        <v>4714</v>
      </c>
      <c r="CA36" s="122"/>
      <c r="CB36" s="89">
        <v>4983</v>
      </c>
      <c r="CC36" s="90"/>
      <c r="CD36" s="122">
        <f>SUM(BF36:CC36)</f>
        <v>50884</v>
      </c>
      <c r="CE36" s="123"/>
      <c r="CF36" s="122">
        <v>3324</v>
      </c>
      <c r="CG36" s="122"/>
      <c r="CH36" s="89">
        <v>4397</v>
      </c>
      <c r="CI36" s="122"/>
      <c r="CJ36" s="89">
        <v>3571</v>
      </c>
      <c r="CK36" s="122"/>
      <c r="CL36" s="89">
        <v>4479</v>
      </c>
      <c r="CM36" s="90"/>
      <c r="CN36" s="430">
        <v>15771</v>
      </c>
      <c r="CO36" s="507"/>
    </row>
    <row r="37" spans="2:93" ht="15" customHeight="1" thickBot="1">
      <c r="B37" s="267" t="s">
        <v>15</v>
      </c>
      <c r="C37" s="268"/>
      <c r="D37" s="268"/>
      <c r="E37" s="269"/>
      <c r="F37" s="154">
        <v>5.7000000000000002E-2</v>
      </c>
      <c r="G37" s="180"/>
      <c r="H37" s="154">
        <v>0.157</v>
      </c>
      <c r="I37" s="180"/>
      <c r="J37" s="154">
        <v>2.1999999999999999E-2</v>
      </c>
      <c r="K37" s="180"/>
      <c r="L37" s="180">
        <v>0.155</v>
      </c>
      <c r="M37" s="98"/>
      <c r="N37" s="180">
        <v>1.4E-2</v>
      </c>
      <c r="O37" s="180"/>
      <c r="P37" s="154">
        <v>5.5E-2</v>
      </c>
      <c r="Q37" s="98"/>
      <c r="R37" s="251">
        <v>4.1000000000000002E-2</v>
      </c>
      <c r="S37" s="251"/>
      <c r="T37" s="154">
        <v>0.124</v>
      </c>
      <c r="U37" s="98"/>
      <c r="V37" s="251">
        <v>-8.0000000000000002E-3</v>
      </c>
      <c r="W37" s="251"/>
      <c r="X37" s="154">
        <v>-0.11899999999999999</v>
      </c>
      <c r="Y37" s="180"/>
      <c r="Z37" s="154">
        <v>-4.0000000000000001E-3</v>
      </c>
      <c r="AA37" s="98"/>
      <c r="AB37" s="180">
        <v>6.0000000000000001E-3</v>
      </c>
      <c r="AC37" s="439"/>
      <c r="AD37" s="432">
        <v>0.03</v>
      </c>
      <c r="AE37" s="206"/>
      <c r="AF37" s="407">
        <v>-0.107</v>
      </c>
      <c r="AG37" s="251"/>
      <c r="AH37" s="246">
        <v>-0.13500000000000001</v>
      </c>
      <c r="AI37" s="91"/>
      <c r="AJ37" s="251">
        <v>-9.1999999999999998E-2</v>
      </c>
      <c r="AK37" s="91"/>
      <c r="AL37" s="251">
        <v>-0.187</v>
      </c>
      <c r="AM37" s="91"/>
      <c r="AN37" s="251">
        <v>-1.0999999999999999E-2</v>
      </c>
      <c r="AO37" s="91"/>
      <c r="AP37" s="251">
        <v>-0.17</v>
      </c>
      <c r="AQ37" s="251"/>
      <c r="AR37" s="246">
        <v>-0.19500000000000001</v>
      </c>
      <c r="AS37" s="91"/>
      <c r="AT37" s="251">
        <v>-0.153</v>
      </c>
      <c r="AU37" s="91"/>
      <c r="AV37" s="251">
        <v>-0.154</v>
      </c>
      <c r="AW37" s="91"/>
      <c r="AX37" s="251">
        <v>-0.129</v>
      </c>
      <c r="AY37" s="91"/>
      <c r="AZ37" s="91">
        <v>-0.20599999999999999</v>
      </c>
      <c r="BA37" s="144"/>
      <c r="BB37" s="180">
        <v>-0.25</v>
      </c>
      <c r="BC37" s="98"/>
      <c r="BD37" s="432">
        <v>-0.14699999999999999</v>
      </c>
      <c r="BE37" s="206"/>
      <c r="BF37" s="182">
        <v>-8.0000000000000002E-3</v>
      </c>
      <c r="BG37" s="180"/>
      <c r="BH37" s="180">
        <v>-0.189</v>
      </c>
      <c r="BI37" s="98"/>
      <c r="BJ37" s="180">
        <v>-0.126</v>
      </c>
      <c r="BK37" s="180"/>
      <c r="BL37" s="144">
        <v>-3.7999999999999999E-2</v>
      </c>
      <c r="BM37" s="144"/>
      <c r="BN37" s="91">
        <v>-0.18528321863419794</v>
      </c>
      <c r="BO37" s="144"/>
      <c r="BP37" s="91">
        <v>-0.19600000000000001</v>
      </c>
      <c r="BQ37" s="144"/>
      <c r="BR37" s="91">
        <v>-0.23200000000000001</v>
      </c>
      <c r="BS37" s="144"/>
      <c r="BT37" s="91">
        <v>-1.2E-2</v>
      </c>
      <c r="BU37" s="144"/>
      <c r="BV37" s="91">
        <v>-0.1315973029528017</v>
      </c>
      <c r="BW37" s="144"/>
      <c r="BX37" s="91">
        <v>-0.40629076677779385</v>
      </c>
      <c r="BY37" s="246"/>
      <c r="BZ37" s="144">
        <v>0.32600000000000001</v>
      </c>
      <c r="CA37" s="144"/>
      <c r="CB37" s="91">
        <v>0.26600000000000001</v>
      </c>
      <c r="CC37" s="92"/>
      <c r="CD37" s="154">
        <v>-0.106</v>
      </c>
      <c r="CE37" s="206"/>
      <c r="CF37" s="144">
        <v>-0.16837628221165879</v>
      </c>
      <c r="CG37" s="144"/>
      <c r="CH37" s="91">
        <v>0.1432657306292251</v>
      </c>
      <c r="CI37" s="144"/>
      <c r="CJ37" s="91">
        <v>-0.25230318257956452</v>
      </c>
      <c r="CK37" s="144"/>
      <c r="CL37" s="91">
        <v>-4.4632894443208393E-4</v>
      </c>
      <c r="CM37" s="92"/>
      <c r="CN37" s="436">
        <v>-7.7611416539946187E-2</v>
      </c>
      <c r="CO37" s="437"/>
    </row>
    <row r="38" spans="2:93" ht="15" customHeight="1">
      <c r="B38" s="261" t="s">
        <v>4</v>
      </c>
      <c r="C38" s="261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3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3" ht="15" customHeight="1">
      <c r="B40" s="2"/>
      <c r="C40" s="2"/>
      <c r="D40" s="3"/>
      <c r="AI40" s="26"/>
    </row>
    <row r="41" spans="2:93" ht="15" customHeight="1">
      <c r="B41" s="5" t="s">
        <v>12</v>
      </c>
      <c r="AS41" s="18"/>
    </row>
    <row r="42" spans="2:93" ht="15" customHeight="1" thickBot="1">
      <c r="B42" s="5"/>
      <c r="AT42" s="26"/>
      <c r="AU42" s="26"/>
      <c r="AY42" s="18"/>
      <c r="AZ42" s="18"/>
      <c r="BA42" s="18"/>
      <c r="BO42" s="18"/>
      <c r="CA42" s="18"/>
      <c r="CO42" s="18" t="s">
        <v>2</v>
      </c>
    </row>
    <row r="43" spans="2:93" ht="15" customHeight="1" thickBot="1">
      <c r="B43" s="264"/>
      <c r="C43" s="265"/>
      <c r="D43" s="265"/>
      <c r="E43" s="266"/>
      <c r="F43" s="80">
        <v>42373</v>
      </c>
      <c r="G43" s="100"/>
      <c r="H43" s="80">
        <v>42405</v>
      </c>
      <c r="I43" s="100"/>
      <c r="J43" s="80">
        <v>42460</v>
      </c>
      <c r="K43" s="100"/>
      <c r="L43" s="80">
        <v>42461</v>
      </c>
      <c r="M43" s="100"/>
      <c r="N43" s="80">
        <v>42492</v>
      </c>
      <c r="O43" s="100"/>
      <c r="P43" s="80">
        <v>42524</v>
      </c>
      <c r="Q43" s="100"/>
      <c r="R43" s="80">
        <v>42555</v>
      </c>
      <c r="S43" s="100"/>
      <c r="T43" s="80">
        <v>42587</v>
      </c>
      <c r="U43" s="100"/>
      <c r="V43" s="80">
        <v>42619</v>
      </c>
      <c r="W43" s="100"/>
      <c r="X43" s="80">
        <v>42650</v>
      </c>
      <c r="Y43" s="80"/>
      <c r="Z43" s="51">
        <v>42682</v>
      </c>
      <c r="AA43" s="80"/>
      <c r="AB43" s="51">
        <v>42713</v>
      </c>
      <c r="AC43" s="93"/>
      <c r="AD43" s="58" t="s">
        <v>76</v>
      </c>
      <c r="AE43" s="59"/>
      <c r="AF43" s="164">
        <v>42736</v>
      </c>
      <c r="AG43" s="100"/>
      <c r="AH43" s="51">
        <v>42768</v>
      </c>
      <c r="AI43" s="80"/>
      <c r="AJ43" s="51">
        <v>42797</v>
      </c>
      <c r="AK43" s="80"/>
      <c r="AL43" s="51">
        <v>42829</v>
      </c>
      <c r="AM43" s="80"/>
      <c r="AN43" s="51">
        <v>42860</v>
      </c>
      <c r="AO43" s="100"/>
      <c r="AP43" s="80">
        <v>42892</v>
      </c>
      <c r="AQ43" s="80"/>
      <c r="AR43" s="51">
        <v>42923</v>
      </c>
      <c r="AS43" s="80"/>
      <c r="AT43" s="225">
        <v>42955</v>
      </c>
      <c r="AU43" s="221"/>
      <c r="AV43" s="225">
        <v>42987</v>
      </c>
      <c r="AW43" s="221"/>
      <c r="AX43" s="225">
        <v>43018</v>
      </c>
      <c r="AY43" s="252"/>
      <c r="AZ43" s="225">
        <v>43050</v>
      </c>
      <c r="BA43" s="221"/>
      <c r="BB43" s="51">
        <v>43081</v>
      </c>
      <c r="BC43" s="93"/>
      <c r="BD43" s="58" t="s">
        <v>81</v>
      </c>
      <c r="BE43" s="59"/>
      <c r="BF43" s="164">
        <v>43111</v>
      </c>
      <c r="BG43" s="100"/>
      <c r="BH43" s="51">
        <v>43132</v>
      </c>
      <c r="BI43" s="80"/>
      <c r="BJ43" s="51">
        <v>43161</v>
      </c>
      <c r="BK43" s="100"/>
      <c r="BL43" s="80">
        <v>43204</v>
      </c>
      <c r="BM43" s="100"/>
      <c r="BN43" s="51">
        <v>43234</v>
      </c>
      <c r="BO43" s="80"/>
      <c r="BP43" s="51">
        <v>43266</v>
      </c>
      <c r="BQ43" s="80"/>
      <c r="BR43" s="51">
        <v>43297</v>
      </c>
      <c r="BS43" s="80"/>
      <c r="BT43" s="51">
        <v>43329</v>
      </c>
      <c r="BU43" s="80"/>
      <c r="BV43" s="51">
        <v>43361</v>
      </c>
      <c r="BW43" s="80"/>
      <c r="BX43" s="51">
        <v>43392</v>
      </c>
      <c r="BY43" s="80"/>
      <c r="BZ43" s="51">
        <v>43424</v>
      </c>
      <c r="CA43" s="80"/>
      <c r="CB43" s="51">
        <v>43455</v>
      </c>
      <c r="CC43" s="93"/>
      <c r="CD43" s="58" t="s">
        <v>81</v>
      </c>
      <c r="CE43" s="59"/>
      <c r="CF43" s="51">
        <v>43486</v>
      </c>
      <c r="CG43" s="80"/>
      <c r="CH43" s="51">
        <v>43518</v>
      </c>
      <c r="CI43" s="80"/>
      <c r="CJ43" s="51">
        <v>43525</v>
      </c>
      <c r="CK43" s="80"/>
      <c r="CL43" s="51">
        <v>43557</v>
      </c>
      <c r="CM43" s="93"/>
      <c r="CN43" s="58" t="s">
        <v>81</v>
      </c>
      <c r="CO43" s="59"/>
    </row>
    <row r="44" spans="2:93" ht="15" customHeight="1" thickTop="1" thickBot="1">
      <c r="B44" s="381" t="s">
        <v>27</v>
      </c>
      <c r="C44" s="382"/>
      <c r="D44" s="382"/>
      <c r="E44" s="383"/>
      <c r="F44" s="172">
        <v>-782.94599999999991</v>
      </c>
      <c r="G44" s="291"/>
      <c r="H44" s="242">
        <v>-744.01099999999997</v>
      </c>
      <c r="I44" s="291"/>
      <c r="J44" s="172">
        <v>-950.88800000000003</v>
      </c>
      <c r="K44" s="172"/>
      <c r="L44" s="242">
        <v>-843.45</v>
      </c>
      <c r="M44" s="172"/>
      <c r="N44" s="242">
        <v>-971.89199999999994</v>
      </c>
      <c r="O44" s="291"/>
      <c r="P44" s="172">
        <v>-939</v>
      </c>
      <c r="Q44" s="172"/>
      <c r="R44" s="242">
        <f>R45-R47</f>
        <v>-918.41600000000005</v>
      </c>
      <c r="S44" s="291"/>
      <c r="T44" s="242">
        <f>T45-T47</f>
        <v>-1013.6699999999998</v>
      </c>
      <c r="U44" s="291"/>
      <c r="V44" s="242">
        <f>V45-V47</f>
        <v>-893.33299999999997</v>
      </c>
      <c r="W44" s="291"/>
      <c r="X44" s="172">
        <f>X45-X47</f>
        <v>-1032.1880000000001</v>
      </c>
      <c r="Y44" s="172"/>
      <c r="Z44" s="242">
        <f>Z45-Z47</f>
        <v>-961.38900000000001</v>
      </c>
      <c r="AA44" s="172"/>
      <c r="AB44" s="242">
        <v>-1009.64</v>
      </c>
      <c r="AC44" s="326"/>
      <c r="AD44" s="405">
        <v>-11060.829000000002</v>
      </c>
      <c r="AE44" s="406"/>
      <c r="AF44" s="171">
        <f>AF45-AF47</f>
        <v>-894.14300000000003</v>
      </c>
      <c r="AG44" s="172"/>
      <c r="AH44" s="242">
        <f>AH45-AH47</f>
        <v>-698.30599999999993</v>
      </c>
      <c r="AI44" s="172"/>
      <c r="AJ44" s="242">
        <f>AJ45-AJ47</f>
        <v>-1168.1130000000001</v>
      </c>
      <c r="AK44" s="172"/>
      <c r="AL44" s="242">
        <f>AL45-AL47</f>
        <v>-836.97</v>
      </c>
      <c r="AM44" s="172"/>
      <c r="AN44" s="242">
        <f>AN45-AN47</f>
        <v>-1048.259</v>
      </c>
      <c r="AO44" s="291"/>
      <c r="AP44" s="172">
        <f>AP45-AP47</f>
        <v>-1005.6500000000001</v>
      </c>
      <c r="AQ44" s="172"/>
      <c r="AR44" s="242">
        <f>AR45-AR47</f>
        <v>-968.06200000000001</v>
      </c>
      <c r="AS44" s="172"/>
      <c r="AT44" s="242">
        <v>-1069</v>
      </c>
      <c r="AU44" s="172"/>
      <c r="AV44" s="242">
        <v>-1025</v>
      </c>
      <c r="AW44" s="172"/>
      <c r="AX44" s="242">
        <v>-1186.1200000000001</v>
      </c>
      <c r="AY44" s="172"/>
      <c r="AZ44" s="242">
        <v>-1045.6969999999999</v>
      </c>
      <c r="BA44" s="172"/>
      <c r="BB44" s="156">
        <f>BB45-BB47</f>
        <v>-1118.8319999999999</v>
      </c>
      <c r="BC44" s="471"/>
      <c r="BD44" s="455">
        <f>BD45-BD47</f>
        <v>-12063.994000000002</v>
      </c>
      <c r="BE44" s="456"/>
      <c r="BF44" s="171">
        <f>BF45-BF47</f>
        <v>-1172.1020000000001</v>
      </c>
      <c r="BG44" s="172"/>
      <c r="BH44" s="156">
        <f>BH45-BH47</f>
        <v>-855.69400000000007</v>
      </c>
      <c r="BI44" s="157"/>
      <c r="BJ44" s="156">
        <f>BJ45-BJ47</f>
        <v>-1022.6</v>
      </c>
      <c r="BK44" s="158"/>
      <c r="BL44" s="72">
        <f>BL45-BL47</f>
        <v>-989.52800000000013</v>
      </c>
      <c r="BM44" s="72"/>
      <c r="BN44" s="71">
        <f>BN45-BN47</f>
        <v>-1090.5259999999998</v>
      </c>
      <c r="BO44" s="72"/>
      <c r="BP44" s="71">
        <f>BP45-BP47</f>
        <v>-973</v>
      </c>
      <c r="BQ44" s="72"/>
      <c r="BR44" s="71">
        <f>BR45-BR47</f>
        <v>-1071</v>
      </c>
      <c r="BS44" s="72"/>
      <c r="BT44" s="71">
        <f>BT45-BT47</f>
        <v>-1038.692</v>
      </c>
      <c r="BU44" s="72"/>
      <c r="BV44" s="71">
        <f>BV45-BV47</f>
        <v>-952.39600000000007</v>
      </c>
      <c r="BW44" s="72"/>
      <c r="BX44" s="71">
        <v>-1212.4270000000001</v>
      </c>
      <c r="BY44" s="72"/>
      <c r="BZ44" s="71">
        <f>BZ45-BZ47</f>
        <v>-1091.08</v>
      </c>
      <c r="CA44" s="72"/>
      <c r="CB44" s="71">
        <f>CB45-CB47</f>
        <v>-1091.2139999999999</v>
      </c>
      <c r="CC44" s="94"/>
      <c r="CD44" s="60">
        <v>-12560.654</v>
      </c>
      <c r="CE44" s="61"/>
      <c r="CF44" s="71">
        <v>-1067.7380000000001</v>
      </c>
      <c r="CG44" s="72"/>
      <c r="CH44" s="71">
        <v>-986.23</v>
      </c>
      <c r="CI44" s="72"/>
      <c r="CJ44" s="71">
        <v>-956.67200000000003</v>
      </c>
      <c r="CK44" s="72"/>
      <c r="CL44" s="71">
        <v>-1092.376</v>
      </c>
      <c r="CM44" s="94"/>
      <c r="CN44" s="60">
        <v>-4103.0159999999996</v>
      </c>
      <c r="CO44" s="61"/>
    </row>
    <row r="45" spans="2:93" ht="15" customHeight="1" thickTop="1">
      <c r="B45" s="355" t="s">
        <v>28</v>
      </c>
      <c r="C45" s="356"/>
      <c r="D45" s="356"/>
      <c r="E45" s="357"/>
      <c r="F45" s="393">
        <v>45.984000000000002</v>
      </c>
      <c r="G45" s="317"/>
      <c r="H45" s="316">
        <v>50.392000000000003</v>
      </c>
      <c r="I45" s="317"/>
      <c r="J45" s="74">
        <v>48.39</v>
      </c>
      <c r="K45" s="74"/>
      <c r="L45" s="73">
        <v>52.683999999999997</v>
      </c>
      <c r="M45" s="74"/>
      <c r="N45" s="73">
        <v>67.409000000000006</v>
      </c>
      <c r="O45" s="159"/>
      <c r="P45" s="74">
        <v>58.753</v>
      </c>
      <c r="Q45" s="74"/>
      <c r="R45" s="73">
        <v>58.39</v>
      </c>
      <c r="S45" s="159"/>
      <c r="T45" s="73">
        <v>55.45</v>
      </c>
      <c r="U45" s="159"/>
      <c r="V45" s="73">
        <v>55.15</v>
      </c>
      <c r="W45" s="159"/>
      <c r="X45" s="74">
        <v>47.706000000000003</v>
      </c>
      <c r="Y45" s="74"/>
      <c r="Z45" s="73">
        <v>50.463000000000001</v>
      </c>
      <c r="AA45" s="74"/>
      <c r="AB45" s="73">
        <v>45.378</v>
      </c>
      <c r="AC45" s="95"/>
      <c r="AD45" s="403">
        <v>636.149</v>
      </c>
      <c r="AE45" s="404"/>
      <c r="AF45" s="173">
        <v>48.021000000000001</v>
      </c>
      <c r="AG45" s="74"/>
      <c r="AH45" s="73">
        <v>46.335000000000001</v>
      </c>
      <c r="AI45" s="74"/>
      <c r="AJ45" s="73">
        <v>59.701000000000001</v>
      </c>
      <c r="AK45" s="74"/>
      <c r="AL45" s="73">
        <v>58.509</v>
      </c>
      <c r="AM45" s="74"/>
      <c r="AN45" s="73">
        <v>64.27</v>
      </c>
      <c r="AO45" s="159"/>
      <c r="AP45" s="74">
        <v>57.057000000000002</v>
      </c>
      <c r="AQ45" s="74"/>
      <c r="AR45" s="73">
        <v>53.47</v>
      </c>
      <c r="AS45" s="74"/>
      <c r="AT45" s="73">
        <v>62.337000000000003</v>
      </c>
      <c r="AU45" s="74"/>
      <c r="AV45" s="73">
        <v>56.512999999999998</v>
      </c>
      <c r="AW45" s="74"/>
      <c r="AX45" s="73">
        <v>57.387999999999998</v>
      </c>
      <c r="AY45" s="74"/>
      <c r="AZ45" s="73">
        <v>48.457000000000001</v>
      </c>
      <c r="BA45" s="74"/>
      <c r="BB45" s="73">
        <v>47.975999999999999</v>
      </c>
      <c r="BC45" s="95"/>
      <c r="BD45" s="62">
        <f>AF45+AH45+AJ45+AL45+AN45+AP45+AR45+AT45+AV45+AX45+AZ45+BB45</f>
        <v>660.03399999999988</v>
      </c>
      <c r="BE45" s="63"/>
      <c r="BF45" s="173">
        <v>55.664999999999999</v>
      </c>
      <c r="BG45" s="74"/>
      <c r="BH45" s="73">
        <v>47.265999999999998</v>
      </c>
      <c r="BI45" s="74"/>
      <c r="BJ45" s="73">
        <v>66.725999999999999</v>
      </c>
      <c r="BK45" s="159"/>
      <c r="BL45" s="74">
        <v>64.641000000000005</v>
      </c>
      <c r="BM45" s="74"/>
      <c r="BN45" s="73">
        <v>74.968999999999994</v>
      </c>
      <c r="BO45" s="74"/>
      <c r="BP45" s="73">
        <v>62</v>
      </c>
      <c r="BQ45" s="74"/>
      <c r="BR45" s="73">
        <v>57</v>
      </c>
      <c r="BS45" s="74"/>
      <c r="BT45" s="73">
        <v>59.048999999999999</v>
      </c>
      <c r="BU45" s="74"/>
      <c r="BV45" s="73">
        <v>43.588000000000001</v>
      </c>
      <c r="BW45" s="74"/>
      <c r="BX45" s="73">
        <v>53.454000000000001</v>
      </c>
      <c r="BY45" s="74"/>
      <c r="BZ45" s="73">
        <v>47.808999999999997</v>
      </c>
      <c r="CA45" s="74"/>
      <c r="CB45" s="73">
        <v>40.502000000000002</v>
      </c>
      <c r="CC45" s="95"/>
      <c r="CD45" s="62">
        <v>672.30299999999977</v>
      </c>
      <c r="CE45" s="63"/>
      <c r="CF45" s="73">
        <v>43.481999999999999</v>
      </c>
      <c r="CG45" s="74"/>
      <c r="CH45" s="73">
        <v>52.652999999999999</v>
      </c>
      <c r="CI45" s="74"/>
      <c r="CJ45" s="73">
        <v>60.651000000000003</v>
      </c>
      <c r="CK45" s="74"/>
      <c r="CL45" s="73">
        <v>68.424000000000007</v>
      </c>
      <c r="CM45" s="95"/>
      <c r="CN45" s="62">
        <v>225.21</v>
      </c>
      <c r="CO45" s="63"/>
    </row>
    <row r="46" spans="2:93" ht="15" customHeight="1" thickBot="1">
      <c r="B46" s="372" t="s">
        <v>23</v>
      </c>
      <c r="C46" s="373"/>
      <c r="D46" s="373"/>
      <c r="E46" s="374"/>
      <c r="F46" s="142">
        <f>-0.111</f>
        <v>-0.111</v>
      </c>
      <c r="G46" s="203"/>
      <c r="H46" s="120">
        <v>-0.05</v>
      </c>
      <c r="I46" s="203"/>
      <c r="J46" s="142">
        <v>-0.23899999999999999</v>
      </c>
      <c r="K46" s="142"/>
      <c r="L46" s="120">
        <v>-8.4000000000000005E-2</v>
      </c>
      <c r="M46" s="142"/>
      <c r="N46" s="120">
        <v>6.6000000000000003E-2</v>
      </c>
      <c r="O46" s="203"/>
      <c r="P46" s="142">
        <v>-0.02</v>
      </c>
      <c r="Q46" s="142"/>
      <c r="R46" s="120">
        <v>-9.4E-2</v>
      </c>
      <c r="S46" s="203"/>
      <c r="T46" s="120">
        <v>-0.11</v>
      </c>
      <c r="U46" s="203"/>
      <c r="V46" s="120">
        <v>-8.5000000000000006E-2</v>
      </c>
      <c r="W46" s="203"/>
      <c r="X46" s="142">
        <v>-0.26700000000000002</v>
      </c>
      <c r="Y46" s="142"/>
      <c r="Z46" s="120">
        <v>3.6999999999999998E-2</v>
      </c>
      <c r="AA46" s="142"/>
      <c r="AB46" s="120">
        <v>-1E-3</v>
      </c>
      <c r="AC46" s="121"/>
      <c r="AD46" s="401">
        <v>-8.5000000000000006E-2</v>
      </c>
      <c r="AE46" s="402"/>
      <c r="AF46" s="168">
        <v>4.3999999999999997E-2</v>
      </c>
      <c r="AG46" s="142"/>
      <c r="AH46" s="120">
        <v>-8.1000000000000003E-2</v>
      </c>
      <c r="AI46" s="142"/>
      <c r="AJ46" s="120">
        <v>0.23400000000000001</v>
      </c>
      <c r="AK46" s="142"/>
      <c r="AL46" s="120">
        <v>0.111</v>
      </c>
      <c r="AM46" s="142"/>
      <c r="AN46" s="120">
        <v>-4.7E-2</v>
      </c>
      <c r="AO46" s="203"/>
      <c r="AP46" s="142">
        <v>-2.9000000000000001E-2</v>
      </c>
      <c r="AQ46" s="142"/>
      <c r="AR46" s="120">
        <v>-8.4000000000000005E-2</v>
      </c>
      <c r="AS46" s="142"/>
      <c r="AT46" s="120">
        <v>0.124</v>
      </c>
      <c r="AU46" s="142"/>
      <c r="AV46" s="120">
        <v>2.5000000000000001E-2</v>
      </c>
      <c r="AW46" s="142"/>
      <c r="AX46" s="120">
        <v>0.20300000000000001</v>
      </c>
      <c r="AY46" s="142"/>
      <c r="AZ46" s="120">
        <v>-0.04</v>
      </c>
      <c r="BA46" s="142"/>
      <c r="BB46" s="120">
        <v>5.7000000000000002E-2</v>
      </c>
      <c r="BC46" s="121"/>
      <c r="BD46" s="457">
        <v>3.7999999999999999E-2</v>
      </c>
      <c r="BE46" s="308"/>
      <c r="BF46" s="174">
        <v>0.159</v>
      </c>
      <c r="BG46" s="134"/>
      <c r="BH46" s="120">
        <v>0.02</v>
      </c>
      <c r="BI46" s="142"/>
      <c r="BJ46" s="120">
        <v>0.11799999999999999</v>
      </c>
      <c r="BK46" s="203"/>
      <c r="BL46" s="142">
        <v>0.105</v>
      </c>
      <c r="BM46" s="142"/>
      <c r="BN46" s="96">
        <v>0.16600000000000001</v>
      </c>
      <c r="BO46" s="134"/>
      <c r="BP46" s="96">
        <v>7.9000000000000001E-2</v>
      </c>
      <c r="BQ46" s="134"/>
      <c r="BR46" s="96">
        <v>6.7000000000000004E-2</v>
      </c>
      <c r="BS46" s="134"/>
      <c r="BT46" s="96">
        <v>-5.2999999999999999E-2</v>
      </c>
      <c r="BU46" s="134"/>
      <c r="BV46" s="96">
        <v>-0.22870843876630154</v>
      </c>
      <c r="BW46" s="134"/>
      <c r="BX46" s="96">
        <v>-6.8550916567923559E-2</v>
      </c>
      <c r="BY46" s="134"/>
      <c r="BZ46" s="96">
        <v>-1.3372680933611325E-2</v>
      </c>
      <c r="CA46" s="134"/>
      <c r="CB46" s="96">
        <v>-0.156</v>
      </c>
      <c r="CC46" s="97"/>
      <c r="CD46" s="64">
        <v>1.8593066083259391E-2</v>
      </c>
      <c r="CE46" s="65"/>
      <c r="CF46" s="96">
        <v>-0.21886284020479652</v>
      </c>
      <c r="CG46" s="134"/>
      <c r="CH46" s="96">
        <v>0.11397198832141497</v>
      </c>
      <c r="CI46" s="134"/>
      <c r="CJ46" s="96">
        <v>-9.1043970865929302E-2</v>
      </c>
      <c r="CK46" s="134"/>
      <c r="CL46" s="96">
        <v>5.8523228291641471E-2</v>
      </c>
      <c r="CM46" s="97"/>
      <c r="CN46" s="64">
        <v>-3.8788209886554736E-2</v>
      </c>
      <c r="CO46" s="65"/>
    </row>
    <row r="47" spans="2:93" ht="15" customHeight="1" thickTop="1">
      <c r="B47" s="355" t="s">
        <v>29</v>
      </c>
      <c r="C47" s="356"/>
      <c r="D47" s="356"/>
      <c r="E47" s="357"/>
      <c r="F47" s="74">
        <v>828.93</v>
      </c>
      <c r="G47" s="159"/>
      <c r="H47" s="73">
        <v>794.40300000000002</v>
      </c>
      <c r="I47" s="159"/>
      <c r="J47" s="74">
        <v>999.27800000000002</v>
      </c>
      <c r="K47" s="74"/>
      <c r="L47" s="73">
        <v>896.13400000000001</v>
      </c>
      <c r="M47" s="74"/>
      <c r="N47" s="73">
        <v>1039.3009999999999</v>
      </c>
      <c r="O47" s="159"/>
      <c r="P47" s="74">
        <v>997.75900000000001</v>
      </c>
      <c r="Q47" s="74"/>
      <c r="R47" s="73">
        <v>976.80600000000004</v>
      </c>
      <c r="S47" s="159"/>
      <c r="T47" s="73">
        <v>1069.1199999999999</v>
      </c>
      <c r="U47" s="159"/>
      <c r="V47" s="73">
        <v>948.48299999999995</v>
      </c>
      <c r="W47" s="159"/>
      <c r="X47" s="74">
        <v>1079.894</v>
      </c>
      <c r="Y47" s="74"/>
      <c r="Z47" s="73">
        <v>1011.852</v>
      </c>
      <c r="AA47" s="74"/>
      <c r="AB47" s="73">
        <v>1055.018</v>
      </c>
      <c r="AC47" s="95"/>
      <c r="AD47" s="403">
        <v>11696.978000000001</v>
      </c>
      <c r="AE47" s="404"/>
      <c r="AF47" s="173">
        <v>942.16399999999999</v>
      </c>
      <c r="AG47" s="74"/>
      <c r="AH47" s="73">
        <v>744.64099999999996</v>
      </c>
      <c r="AI47" s="74"/>
      <c r="AJ47" s="73">
        <v>1227.8140000000001</v>
      </c>
      <c r="AK47" s="74"/>
      <c r="AL47" s="73">
        <v>895.47900000000004</v>
      </c>
      <c r="AM47" s="74"/>
      <c r="AN47" s="73">
        <v>1112.529</v>
      </c>
      <c r="AO47" s="159"/>
      <c r="AP47" s="74">
        <v>1062.7070000000001</v>
      </c>
      <c r="AQ47" s="74"/>
      <c r="AR47" s="73">
        <v>1021.532</v>
      </c>
      <c r="AS47" s="74"/>
      <c r="AT47" s="73">
        <v>1131.2449999999999</v>
      </c>
      <c r="AU47" s="74"/>
      <c r="AV47" s="73">
        <v>1081.4469999999999</v>
      </c>
      <c r="AW47" s="74"/>
      <c r="AX47" s="73">
        <v>1243.508</v>
      </c>
      <c r="AY47" s="74"/>
      <c r="AZ47" s="73">
        <v>1094.154</v>
      </c>
      <c r="BA47" s="74"/>
      <c r="BB47" s="73">
        <v>1166.808</v>
      </c>
      <c r="BC47" s="95"/>
      <c r="BD47" s="62">
        <f>AF47+AH47+AJ47+AL47+AN47+AP47+AR47+AT47+AV47+AX47+AZ47+BB47</f>
        <v>12724.028000000002</v>
      </c>
      <c r="BE47" s="63"/>
      <c r="BF47" s="173">
        <v>1227.7670000000001</v>
      </c>
      <c r="BG47" s="74"/>
      <c r="BH47" s="73">
        <v>902.96</v>
      </c>
      <c r="BI47" s="74"/>
      <c r="BJ47" s="73">
        <v>1089.326</v>
      </c>
      <c r="BK47" s="159"/>
      <c r="BL47" s="74">
        <v>1054.1690000000001</v>
      </c>
      <c r="BM47" s="74"/>
      <c r="BN47" s="73">
        <v>1165.4949999999999</v>
      </c>
      <c r="BO47" s="74"/>
      <c r="BP47" s="73">
        <v>1035</v>
      </c>
      <c r="BQ47" s="74"/>
      <c r="BR47" s="73">
        <v>1128</v>
      </c>
      <c r="BS47" s="74"/>
      <c r="BT47" s="73">
        <v>1097.741</v>
      </c>
      <c r="BU47" s="74"/>
      <c r="BV47" s="73">
        <v>995.98400000000004</v>
      </c>
      <c r="BW47" s="74"/>
      <c r="BX47" s="73">
        <v>1265.8810000000001</v>
      </c>
      <c r="BY47" s="74"/>
      <c r="BZ47" s="73">
        <v>1138.8889999999999</v>
      </c>
      <c r="CA47" s="74"/>
      <c r="CB47" s="73">
        <v>1131.7159999999999</v>
      </c>
      <c r="CC47" s="95"/>
      <c r="CD47" s="62">
        <v>13232.957</v>
      </c>
      <c r="CE47" s="63"/>
      <c r="CF47" s="73">
        <v>1111.22</v>
      </c>
      <c r="CG47" s="74"/>
      <c r="CH47" s="73">
        <v>1038.883</v>
      </c>
      <c r="CI47" s="74"/>
      <c r="CJ47" s="73">
        <v>1017.323</v>
      </c>
      <c r="CK47" s="74"/>
      <c r="CL47" s="73">
        <v>1160.8</v>
      </c>
      <c r="CM47" s="95"/>
      <c r="CN47" s="62">
        <v>4328.2259999999997</v>
      </c>
      <c r="CO47" s="63"/>
    </row>
    <row r="48" spans="2:93" ht="15" customHeight="1" thickBot="1">
      <c r="B48" s="375" t="s">
        <v>21</v>
      </c>
      <c r="C48" s="376"/>
      <c r="D48" s="376"/>
      <c r="E48" s="377"/>
      <c r="F48" s="132">
        <v>-0.187</v>
      </c>
      <c r="G48" s="154"/>
      <c r="H48" s="98">
        <v>-0.13900000000000001</v>
      </c>
      <c r="I48" s="154"/>
      <c r="J48" s="132">
        <v>-0.03</v>
      </c>
      <c r="K48" s="132"/>
      <c r="L48" s="98">
        <v>2.9000000000000001E-2</v>
      </c>
      <c r="M48" s="132"/>
      <c r="N48" s="98">
        <v>0.1</v>
      </c>
      <c r="O48" s="154"/>
      <c r="P48" s="132">
        <v>-1.0999999999999999E-2</v>
      </c>
      <c r="Q48" s="132"/>
      <c r="R48" s="105">
        <v>-7.2999999999999995E-2</v>
      </c>
      <c r="S48" s="106"/>
      <c r="T48" s="98">
        <v>6.3E-2</v>
      </c>
      <c r="U48" s="154"/>
      <c r="V48" s="98">
        <v>-0.106</v>
      </c>
      <c r="W48" s="154"/>
      <c r="X48" s="132">
        <v>-0.1</v>
      </c>
      <c r="Y48" s="132"/>
      <c r="Z48" s="98">
        <v>5.2999999999999999E-2</v>
      </c>
      <c r="AA48" s="132"/>
      <c r="AB48" s="105">
        <v>0</v>
      </c>
      <c r="AC48" s="117"/>
      <c r="AD48" s="436">
        <v>-3.5999999999999997E-2</v>
      </c>
      <c r="AE48" s="437"/>
      <c r="AF48" s="175">
        <v>0.13700000000000001</v>
      </c>
      <c r="AG48" s="132"/>
      <c r="AH48" s="98">
        <v>-6.3E-2</v>
      </c>
      <c r="AI48" s="132"/>
      <c r="AJ48" s="98">
        <v>0.22900000000000001</v>
      </c>
      <c r="AK48" s="132"/>
      <c r="AL48" s="98">
        <v>-1E-3</v>
      </c>
      <c r="AM48" s="132"/>
      <c r="AN48" s="98">
        <v>7.0000000000000007E-2</v>
      </c>
      <c r="AO48" s="154"/>
      <c r="AP48" s="132">
        <f>0.065</f>
        <v>6.5000000000000002E-2</v>
      </c>
      <c r="AQ48" s="132"/>
      <c r="AR48" s="98">
        <v>4.5999999999999999E-2</v>
      </c>
      <c r="AS48" s="132"/>
      <c r="AT48" s="98">
        <v>5.8000000000000003E-2</v>
      </c>
      <c r="AU48" s="132"/>
      <c r="AV48" s="98">
        <v>0.14000000000000001</v>
      </c>
      <c r="AW48" s="132"/>
      <c r="AX48" s="98">
        <v>0.152</v>
      </c>
      <c r="AY48" s="132"/>
      <c r="AZ48" s="98">
        <v>8.1000000000000003E-2</v>
      </c>
      <c r="BA48" s="132"/>
      <c r="BB48" s="98">
        <v>0.106</v>
      </c>
      <c r="BC48" s="99"/>
      <c r="BD48" s="304">
        <v>8.7999999999999995E-2</v>
      </c>
      <c r="BE48" s="305"/>
      <c r="BF48" s="175">
        <v>0.30299999999999999</v>
      </c>
      <c r="BG48" s="132"/>
      <c r="BH48" s="98">
        <v>0.21299999999999999</v>
      </c>
      <c r="BI48" s="132"/>
      <c r="BJ48" s="98">
        <v>-0.113</v>
      </c>
      <c r="BK48" s="154"/>
      <c r="BL48" s="132">
        <v>0.17699999999999999</v>
      </c>
      <c r="BM48" s="132"/>
      <c r="BN48" s="98">
        <v>4.7608646606065896E-2</v>
      </c>
      <c r="BO48" s="132"/>
      <c r="BP48" s="98">
        <v>-2.5999999999999999E-2</v>
      </c>
      <c r="BQ48" s="132"/>
      <c r="BR48" s="98">
        <v>0.104</v>
      </c>
      <c r="BS48" s="132"/>
      <c r="BT48" s="98">
        <v>-0.03</v>
      </c>
      <c r="BU48" s="132"/>
      <c r="BV48" s="98">
        <v>-7.9026526496444038E-2</v>
      </c>
      <c r="BW48" s="132"/>
      <c r="BX48" s="98">
        <v>1.799184243285934E-2</v>
      </c>
      <c r="BY48" s="132"/>
      <c r="BZ48" s="98">
        <v>4.0885469504292615E-2</v>
      </c>
      <c r="CA48" s="132"/>
      <c r="CB48" s="98">
        <v>-0.03</v>
      </c>
      <c r="CC48" s="99"/>
      <c r="CD48" s="66">
        <v>3.997034035503555E-2</v>
      </c>
      <c r="CE48" s="67"/>
      <c r="CF48" s="98">
        <v>-9.4925991658026287E-2</v>
      </c>
      <c r="CG48" s="132"/>
      <c r="CH48" s="98">
        <v>0.15053047754053339</v>
      </c>
      <c r="CI48" s="132"/>
      <c r="CJ48" s="98">
        <v>-6.6098670186886199E-2</v>
      </c>
      <c r="CK48" s="132"/>
      <c r="CL48" s="98">
        <v>0.10115171286577374</v>
      </c>
      <c r="CM48" s="99"/>
      <c r="CN48" s="66">
        <v>1.2634814008256834E-2</v>
      </c>
      <c r="CO48" s="67"/>
    </row>
    <row r="49" spans="2:93" ht="15" customHeight="1">
      <c r="B49" s="261" t="s">
        <v>4</v>
      </c>
      <c r="C49" s="261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93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</row>
    <row r="51" spans="2:93" ht="15" customHeight="1">
      <c r="B51" s="2"/>
      <c r="C51" s="2"/>
      <c r="D51" s="3"/>
    </row>
    <row r="52" spans="2:93" ht="15" customHeight="1">
      <c r="B52" s="5" t="s">
        <v>13</v>
      </c>
      <c r="AE52" s="26"/>
      <c r="AS52" s="18"/>
    </row>
    <row r="53" spans="2:93" ht="15" customHeight="1" thickBot="1">
      <c r="B53" s="5"/>
      <c r="AE53" s="26"/>
      <c r="AW53" s="18"/>
      <c r="BO53" s="18"/>
      <c r="CO53" s="18" t="s">
        <v>2</v>
      </c>
    </row>
    <row r="54" spans="2:93" ht="15" customHeight="1" thickBot="1">
      <c r="B54" s="264"/>
      <c r="C54" s="265"/>
      <c r="D54" s="265"/>
      <c r="E54" s="266"/>
      <c r="F54" s="80">
        <v>42373</v>
      </c>
      <c r="G54" s="100"/>
      <c r="H54" s="80">
        <v>42405</v>
      </c>
      <c r="I54" s="100"/>
      <c r="J54" s="80">
        <v>42460</v>
      </c>
      <c r="K54" s="100"/>
      <c r="L54" s="80">
        <v>42461</v>
      </c>
      <c r="M54" s="80"/>
      <c r="N54" s="51">
        <v>42492</v>
      </c>
      <c r="O54" s="100"/>
      <c r="P54" s="80">
        <v>42524</v>
      </c>
      <c r="Q54" s="100"/>
      <c r="R54" s="80">
        <v>42555</v>
      </c>
      <c r="S54" s="100"/>
      <c r="T54" s="80">
        <v>42587</v>
      </c>
      <c r="U54" s="100"/>
      <c r="V54" s="80">
        <v>42619</v>
      </c>
      <c r="W54" s="100"/>
      <c r="X54" s="80">
        <v>42650</v>
      </c>
      <c r="Y54" s="100"/>
      <c r="Z54" s="51">
        <v>42682</v>
      </c>
      <c r="AA54" s="100"/>
      <c r="AB54" s="51">
        <v>42713</v>
      </c>
      <c r="AC54" s="93"/>
      <c r="AD54" s="58" t="s">
        <v>76</v>
      </c>
      <c r="AE54" s="59"/>
      <c r="AF54" s="164">
        <v>42736</v>
      </c>
      <c r="AG54" s="80"/>
      <c r="AH54" s="51">
        <v>42768</v>
      </c>
      <c r="AI54" s="80"/>
      <c r="AJ54" s="51">
        <v>42797</v>
      </c>
      <c r="AK54" s="80"/>
      <c r="AL54" s="51">
        <v>42829</v>
      </c>
      <c r="AM54" s="80"/>
      <c r="AN54" s="51">
        <v>42860</v>
      </c>
      <c r="AO54" s="100"/>
      <c r="AP54" s="80">
        <v>42892</v>
      </c>
      <c r="AQ54" s="80"/>
      <c r="AR54" s="51">
        <v>42923</v>
      </c>
      <c r="AS54" s="100"/>
      <c r="AT54" s="221">
        <v>42955</v>
      </c>
      <c r="AU54" s="222"/>
      <c r="AV54" s="221">
        <v>42987</v>
      </c>
      <c r="AW54" s="222"/>
      <c r="AX54" s="221">
        <v>43018</v>
      </c>
      <c r="AY54" s="222"/>
      <c r="AZ54" s="221">
        <v>43050</v>
      </c>
      <c r="BA54" s="221"/>
      <c r="BB54" s="51">
        <v>43081</v>
      </c>
      <c r="BC54" s="93"/>
      <c r="BD54" s="58" t="s">
        <v>81</v>
      </c>
      <c r="BE54" s="59"/>
      <c r="BF54" s="164">
        <v>43111</v>
      </c>
      <c r="BG54" s="100"/>
      <c r="BH54" s="51">
        <v>43143</v>
      </c>
      <c r="BI54" s="80"/>
      <c r="BJ54" s="51">
        <v>43172</v>
      </c>
      <c r="BK54" s="80"/>
      <c r="BL54" s="51">
        <v>43204</v>
      </c>
      <c r="BM54" s="80"/>
      <c r="BN54" s="51">
        <v>43234</v>
      </c>
      <c r="BO54" s="80"/>
      <c r="BP54" s="51">
        <v>43266</v>
      </c>
      <c r="BQ54" s="80"/>
      <c r="BR54" s="51">
        <v>43297</v>
      </c>
      <c r="BS54" s="80"/>
      <c r="BT54" s="51">
        <v>43329</v>
      </c>
      <c r="BU54" s="80"/>
      <c r="BV54" s="51">
        <v>43361</v>
      </c>
      <c r="BW54" s="80"/>
      <c r="BX54" s="51">
        <v>43392</v>
      </c>
      <c r="BY54" s="80"/>
      <c r="BZ54" s="51">
        <v>43424</v>
      </c>
      <c r="CA54" s="100"/>
      <c r="CB54" s="80">
        <v>43455</v>
      </c>
      <c r="CC54" s="93"/>
      <c r="CD54" s="70" t="s">
        <v>81</v>
      </c>
      <c r="CE54" s="59"/>
      <c r="CF54" s="80">
        <v>43486</v>
      </c>
      <c r="CG54" s="80"/>
      <c r="CH54" s="51">
        <v>43518</v>
      </c>
      <c r="CI54" s="80"/>
      <c r="CJ54" s="51">
        <v>43525</v>
      </c>
      <c r="CK54" s="80"/>
      <c r="CL54" s="51">
        <v>43557</v>
      </c>
      <c r="CM54" s="93"/>
      <c r="CN54" s="70" t="s">
        <v>81</v>
      </c>
      <c r="CO54" s="59"/>
    </row>
    <row r="55" spans="2:93" ht="15" customHeight="1" thickTop="1">
      <c r="B55" s="253" t="s">
        <v>26</v>
      </c>
      <c r="C55" s="254"/>
      <c r="D55" s="254"/>
      <c r="E55" s="255"/>
      <c r="F55" s="280">
        <v>1192.0809999999999</v>
      </c>
      <c r="G55" s="272"/>
      <c r="H55" s="280">
        <v>1339.691</v>
      </c>
      <c r="I55" s="272"/>
      <c r="J55" s="280">
        <v>1670.123</v>
      </c>
      <c r="K55" s="280"/>
      <c r="L55" s="271">
        <v>1524.5949999999998</v>
      </c>
      <c r="M55" s="280"/>
      <c r="N55" s="271">
        <v>1863.4870000000001</v>
      </c>
      <c r="O55" s="272"/>
      <c r="P55" s="271">
        <v>1755</v>
      </c>
      <c r="Q55" s="272"/>
      <c r="R55" s="271">
        <f>R57+R59</f>
        <v>1656.3130000000001</v>
      </c>
      <c r="S55" s="272"/>
      <c r="T55" s="271">
        <f>T57+T59</f>
        <v>1853.723</v>
      </c>
      <c r="U55" s="272"/>
      <c r="V55" s="271">
        <f>V57+V59</f>
        <v>1908.492</v>
      </c>
      <c r="W55" s="272"/>
      <c r="X55" s="271">
        <f>X57+X59</f>
        <v>1971.6510000000001</v>
      </c>
      <c r="Y55" s="280"/>
      <c r="Z55" s="271">
        <f>Z57+Z59</f>
        <v>1582.826</v>
      </c>
      <c r="AA55" s="280"/>
      <c r="AB55" s="271">
        <v>1337.46</v>
      </c>
      <c r="AC55" s="414"/>
      <c r="AD55" s="196">
        <v>19655.577000000001</v>
      </c>
      <c r="AE55" s="197"/>
      <c r="AF55" s="183">
        <f>AF57+AF59</f>
        <v>1378.4169999999999</v>
      </c>
      <c r="AG55" s="184"/>
      <c r="AH55" s="149">
        <f>AH57+AH59</f>
        <v>1742.2939999999999</v>
      </c>
      <c r="AI55" s="150"/>
      <c r="AJ55" s="149">
        <f>AJ57+AJ59</f>
        <v>1649.6219999999998</v>
      </c>
      <c r="AK55" s="150"/>
      <c r="AL55" s="149">
        <f>AL57+AL59</f>
        <v>1531.645</v>
      </c>
      <c r="AM55" s="150"/>
      <c r="AN55" s="149">
        <f>AN57+AN59</f>
        <v>2070.317</v>
      </c>
      <c r="AO55" s="184"/>
      <c r="AP55" s="150">
        <f>AP57+AP59</f>
        <v>1596.4409999999998</v>
      </c>
      <c r="AQ55" s="150"/>
      <c r="AR55" s="149">
        <f>AR57+AR59</f>
        <v>1674.4369999999999</v>
      </c>
      <c r="AS55" s="150"/>
      <c r="AT55" s="149">
        <f>AT57+AT59</f>
        <v>1524.337</v>
      </c>
      <c r="AU55" s="150"/>
      <c r="AV55" s="149">
        <f>AV57+AV59</f>
        <v>1414.3319999999999</v>
      </c>
      <c r="AW55" s="150"/>
      <c r="AX55" s="149">
        <v>1760.0409999999999</v>
      </c>
      <c r="AY55" s="150"/>
      <c r="AZ55" s="149">
        <v>1589.9290000000001</v>
      </c>
      <c r="BA55" s="150"/>
      <c r="BB55" s="482">
        <f>BB57+BB59</f>
        <v>1715.528</v>
      </c>
      <c r="BC55" s="483"/>
      <c r="BD55" s="463">
        <f>SUM(AF55:BC55)</f>
        <v>19647.339999999997</v>
      </c>
      <c r="BE55" s="464"/>
      <c r="BF55" s="183">
        <v>1682.7060000000001</v>
      </c>
      <c r="BG55" s="184"/>
      <c r="BH55" s="149">
        <v>1644.5419999999999</v>
      </c>
      <c r="BI55" s="150"/>
      <c r="BJ55" s="149">
        <v>1915.173</v>
      </c>
      <c r="BK55" s="150"/>
      <c r="BL55" s="149">
        <v>1897.7959999999998</v>
      </c>
      <c r="BM55" s="150"/>
      <c r="BN55" s="101">
        <v>1587.2840000000001</v>
      </c>
      <c r="BO55" s="126"/>
      <c r="BP55" s="101">
        <v>1885</v>
      </c>
      <c r="BQ55" s="126"/>
      <c r="BR55" s="101">
        <v>1948</v>
      </c>
      <c r="BS55" s="126"/>
      <c r="BT55" s="101">
        <v>1880.5920000000001</v>
      </c>
      <c r="BU55" s="126"/>
      <c r="BV55" s="101">
        <v>1618.039</v>
      </c>
      <c r="BW55" s="126"/>
      <c r="BX55" s="101">
        <v>1826.27</v>
      </c>
      <c r="BY55" s="126"/>
      <c r="BZ55" s="101">
        <v>1379.665</v>
      </c>
      <c r="CA55" s="102"/>
      <c r="CB55" s="126">
        <v>1315.732</v>
      </c>
      <c r="CC55" s="503"/>
      <c r="CD55" s="128">
        <v>20581.035000000003</v>
      </c>
      <c r="CE55" s="129"/>
      <c r="CF55" s="126">
        <v>1474.4769999999999</v>
      </c>
      <c r="CG55" s="126"/>
      <c r="CH55" s="101">
        <v>1372.0070000000001</v>
      </c>
      <c r="CI55" s="126"/>
      <c r="CJ55" s="101">
        <v>1599.5319999999999</v>
      </c>
      <c r="CK55" s="126"/>
      <c r="CL55" s="101">
        <v>1542.5060000000001</v>
      </c>
      <c r="CM55" s="503"/>
      <c r="CN55" s="128">
        <v>5988.5219999999999</v>
      </c>
      <c r="CO55" s="129"/>
    </row>
    <row r="56" spans="2:93" ht="15" customHeight="1" thickBot="1">
      <c r="B56" s="372" t="s">
        <v>20</v>
      </c>
      <c r="C56" s="373"/>
      <c r="D56" s="373"/>
      <c r="E56" s="374"/>
      <c r="F56" s="134">
        <v>-0.439</v>
      </c>
      <c r="G56" s="204"/>
      <c r="H56" s="250">
        <v>-7.9000000000000001E-2</v>
      </c>
      <c r="I56" s="320"/>
      <c r="J56" s="250">
        <v>-0.16900000000000001</v>
      </c>
      <c r="K56" s="250"/>
      <c r="L56" s="249">
        <v>-0.17299999999999999</v>
      </c>
      <c r="M56" s="250"/>
      <c r="N56" s="249">
        <v>0.17699999999999999</v>
      </c>
      <c r="O56" s="320"/>
      <c r="P56" s="249">
        <v>3.0000000000000001E-3</v>
      </c>
      <c r="Q56" s="320"/>
      <c r="R56" s="249">
        <v>-0.161</v>
      </c>
      <c r="S56" s="320"/>
      <c r="T56" s="249">
        <v>0.13322243944545709</v>
      </c>
      <c r="U56" s="320"/>
      <c r="V56" s="249">
        <v>-0.122</v>
      </c>
      <c r="W56" s="320"/>
      <c r="X56" s="249">
        <v>-3.5999999999999997E-2</v>
      </c>
      <c r="Y56" s="250"/>
      <c r="Z56" s="249">
        <v>-5.1999999999999998E-2</v>
      </c>
      <c r="AA56" s="250"/>
      <c r="AB56" s="139">
        <v>-8.7999999999999995E-2</v>
      </c>
      <c r="AC56" s="400"/>
      <c r="AD56" s="130">
        <v>-9.6000000000000002E-2</v>
      </c>
      <c r="AE56" s="131"/>
      <c r="AF56" s="179">
        <v>0.156</v>
      </c>
      <c r="AG56" s="185"/>
      <c r="AH56" s="139">
        <v>0.30099999999999999</v>
      </c>
      <c r="AI56" s="140"/>
      <c r="AJ56" s="139">
        <v>-1.2E-2</v>
      </c>
      <c r="AK56" s="140"/>
      <c r="AL56" s="139">
        <v>5.0000000000000001E-3</v>
      </c>
      <c r="AM56" s="140"/>
      <c r="AN56" s="139">
        <v>0.111</v>
      </c>
      <c r="AO56" s="185"/>
      <c r="AP56" s="140">
        <v>-0.09</v>
      </c>
      <c r="AQ56" s="140"/>
      <c r="AR56" s="139">
        <v>1.0999999999999999E-2</v>
      </c>
      <c r="AS56" s="140"/>
      <c r="AT56" s="139">
        <v>-0.17799999999999999</v>
      </c>
      <c r="AU56" s="140"/>
      <c r="AV56" s="139">
        <v>-0.25900000000000001</v>
      </c>
      <c r="AW56" s="140"/>
      <c r="AX56" s="139">
        <v>-0.107</v>
      </c>
      <c r="AY56" s="140"/>
      <c r="AZ56" s="139">
        <v>0.92900000000000005</v>
      </c>
      <c r="BA56" s="140"/>
      <c r="BB56" s="484">
        <v>0.28299999999999997</v>
      </c>
      <c r="BC56" s="485"/>
      <c r="BD56" s="459">
        <v>0</v>
      </c>
      <c r="BE56" s="460"/>
      <c r="BF56" s="179">
        <v>0.221</v>
      </c>
      <c r="BG56" s="185"/>
      <c r="BH56" s="139">
        <v>-5.6000000000000001E-2</v>
      </c>
      <c r="BI56" s="140"/>
      <c r="BJ56" s="139">
        <v>0.161</v>
      </c>
      <c r="BK56" s="140"/>
      <c r="BL56" s="139">
        <v>0.23899999999999999</v>
      </c>
      <c r="BM56" s="140"/>
      <c r="BN56" s="111">
        <v>-0.23331354570338736</v>
      </c>
      <c r="BO56" s="127"/>
      <c r="BP56" s="111">
        <v>0.18099999999999999</v>
      </c>
      <c r="BQ56" s="127"/>
      <c r="BR56" s="111">
        <v>0.16400000000000001</v>
      </c>
      <c r="BS56" s="127"/>
      <c r="BT56" s="111">
        <v>0.23371144307328384</v>
      </c>
      <c r="BU56" s="127"/>
      <c r="BV56" s="111">
        <v>0.14403053879852834</v>
      </c>
      <c r="BW56" s="127"/>
      <c r="BX56" s="111">
        <v>3.7629237046182373E-2</v>
      </c>
      <c r="BY56" s="127"/>
      <c r="BZ56" s="111">
        <v>-0.13224741482166824</v>
      </c>
      <c r="CA56" s="501"/>
      <c r="CB56" s="127">
        <v>-0.23304545306168134</v>
      </c>
      <c r="CC56" s="112"/>
      <c r="CD56" s="130">
        <v>4.7522718088046867E-2</v>
      </c>
      <c r="CE56" s="131"/>
      <c r="CF56" s="127">
        <v>-0.12374651305694528</v>
      </c>
      <c r="CG56" s="127"/>
      <c r="CH56" s="111">
        <v>-0.16572091196211458</v>
      </c>
      <c r="CI56" s="127"/>
      <c r="CJ56" s="111">
        <v>-0.16481069856352404</v>
      </c>
      <c r="CK56" s="127"/>
      <c r="CL56" s="111">
        <v>-0.1872119026491782</v>
      </c>
      <c r="CM56" s="112"/>
      <c r="CN56" s="130">
        <v>-0.16129691856704087</v>
      </c>
      <c r="CO56" s="131"/>
    </row>
    <row r="57" spans="2:93" ht="15" customHeight="1" thickTop="1">
      <c r="B57" s="365" t="s">
        <v>24</v>
      </c>
      <c r="C57" s="366"/>
      <c r="D57" s="366"/>
      <c r="E57" s="367"/>
      <c r="F57" s="310">
        <v>571.79100000000005</v>
      </c>
      <c r="G57" s="312"/>
      <c r="H57" s="310">
        <v>672.39200000000005</v>
      </c>
      <c r="I57" s="312"/>
      <c r="J57" s="310">
        <v>796.6</v>
      </c>
      <c r="K57" s="310"/>
      <c r="L57" s="311">
        <v>778.85799999999995</v>
      </c>
      <c r="M57" s="310"/>
      <c r="N57" s="311">
        <v>749.39</v>
      </c>
      <c r="O57" s="312"/>
      <c r="P57" s="311">
        <v>822.78200000000004</v>
      </c>
      <c r="Q57" s="312"/>
      <c r="R57" s="311">
        <v>804.79100000000005</v>
      </c>
      <c r="S57" s="312"/>
      <c r="T57" s="311">
        <v>948.95399999999995</v>
      </c>
      <c r="U57" s="312"/>
      <c r="V57" s="316">
        <v>854.61400000000003</v>
      </c>
      <c r="W57" s="317"/>
      <c r="X57" s="311">
        <v>961.17700000000002</v>
      </c>
      <c r="Y57" s="310"/>
      <c r="Z57" s="309">
        <v>674.31100000000004</v>
      </c>
      <c r="AA57" s="275"/>
      <c r="AB57" s="73">
        <v>602.37300000000005</v>
      </c>
      <c r="AC57" s="95"/>
      <c r="AD57" s="410">
        <v>9238.0329999999976</v>
      </c>
      <c r="AE57" s="411"/>
      <c r="AF57" s="173">
        <v>700.63199999999995</v>
      </c>
      <c r="AG57" s="74"/>
      <c r="AH57" s="73">
        <v>828.43299999999999</v>
      </c>
      <c r="AI57" s="74"/>
      <c r="AJ57" s="73">
        <v>723.279</v>
      </c>
      <c r="AK57" s="74"/>
      <c r="AL57" s="73">
        <v>686.61199999999997</v>
      </c>
      <c r="AM57" s="74"/>
      <c r="AN57" s="73">
        <v>995.76300000000003</v>
      </c>
      <c r="AO57" s="159"/>
      <c r="AP57" s="74">
        <v>756.16099999999994</v>
      </c>
      <c r="AQ57" s="74"/>
      <c r="AR57" s="247">
        <v>815.86599999999999</v>
      </c>
      <c r="AS57" s="248"/>
      <c r="AT57" s="247">
        <v>732.74</v>
      </c>
      <c r="AU57" s="248"/>
      <c r="AV57" s="247">
        <v>668.28700000000003</v>
      </c>
      <c r="AW57" s="248"/>
      <c r="AX57" s="247">
        <v>787.44399999999996</v>
      </c>
      <c r="AY57" s="248"/>
      <c r="AZ57" s="247">
        <v>704.42499999999995</v>
      </c>
      <c r="BA57" s="248"/>
      <c r="BB57" s="472">
        <v>814.94600000000003</v>
      </c>
      <c r="BC57" s="473"/>
      <c r="BD57" s="461">
        <f>SUM(AF57:BC57)</f>
        <v>9214.5879999999997</v>
      </c>
      <c r="BE57" s="462"/>
      <c r="BF57" s="173">
        <v>799.46900000000005</v>
      </c>
      <c r="BG57" s="159"/>
      <c r="BH57" s="73">
        <v>773.46900000000005</v>
      </c>
      <c r="BI57" s="74"/>
      <c r="BJ57" s="73">
        <v>894.32899999999995</v>
      </c>
      <c r="BK57" s="74"/>
      <c r="BL57" s="73">
        <v>865.53200000000004</v>
      </c>
      <c r="BM57" s="74"/>
      <c r="BN57" s="73">
        <v>762.23299999999995</v>
      </c>
      <c r="BO57" s="74"/>
      <c r="BP57" s="73">
        <v>862</v>
      </c>
      <c r="BQ57" s="74"/>
      <c r="BR57" s="73">
        <v>991</v>
      </c>
      <c r="BS57" s="74"/>
      <c r="BT57" s="73">
        <v>927.79499999999996</v>
      </c>
      <c r="BU57" s="74"/>
      <c r="BV57" s="73">
        <v>772.03099999999995</v>
      </c>
      <c r="BW57" s="74"/>
      <c r="BX57" s="73">
        <v>905.904</v>
      </c>
      <c r="BY57" s="74"/>
      <c r="BZ57" s="73">
        <v>578.86699999999996</v>
      </c>
      <c r="CA57" s="159"/>
      <c r="CB57" s="74">
        <v>640.13800000000003</v>
      </c>
      <c r="CC57" s="95"/>
      <c r="CD57" s="62">
        <v>9772.9240000000009</v>
      </c>
      <c r="CE57" s="63"/>
      <c r="CF57" s="74">
        <v>715.69399999999996</v>
      </c>
      <c r="CG57" s="74"/>
      <c r="CH57" s="73">
        <v>666.44299999999998</v>
      </c>
      <c r="CI57" s="74"/>
      <c r="CJ57" s="73">
        <v>769.24199999999996</v>
      </c>
      <c r="CK57" s="74"/>
      <c r="CL57" s="73">
        <v>779.89200000000005</v>
      </c>
      <c r="CM57" s="95"/>
      <c r="CN57" s="62">
        <v>2931.2709999999997</v>
      </c>
      <c r="CO57" s="63"/>
    </row>
    <row r="58" spans="2:93" ht="15" customHeight="1" thickBot="1">
      <c r="B58" s="372" t="s">
        <v>21</v>
      </c>
      <c r="C58" s="373"/>
      <c r="D58" s="373"/>
      <c r="E58" s="374"/>
      <c r="F58" s="142">
        <v>-0.47599999999999998</v>
      </c>
      <c r="G58" s="203"/>
      <c r="H58" s="142">
        <v>-8.0000000000000002E-3</v>
      </c>
      <c r="I58" s="203"/>
      <c r="J58" s="142">
        <v>-0.18</v>
      </c>
      <c r="K58" s="142"/>
      <c r="L58" s="120">
        <v>-0.112</v>
      </c>
      <c r="M58" s="142"/>
      <c r="N58" s="120">
        <v>3.9E-2</v>
      </c>
      <c r="O58" s="203"/>
      <c r="P58" s="120">
        <v>-3.6999999999999998E-2</v>
      </c>
      <c r="Q58" s="203"/>
      <c r="R58" s="120">
        <v>-0.191</v>
      </c>
      <c r="S58" s="203"/>
      <c r="T58" s="120">
        <v>0.12080210328886909</v>
      </c>
      <c r="U58" s="203"/>
      <c r="V58" s="120">
        <v>-0.224</v>
      </c>
      <c r="W58" s="203"/>
      <c r="X58" s="120">
        <v>7.6999999999999999E-2</v>
      </c>
      <c r="Y58" s="142"/>
      <c r="Z58" s="120">
        <v>-7.0999999999999994E-2</v>
      </c>
      <c r="AA58" s="142"/>
      <c r="AB58" s="120">
        <v>-2.7E-2</v>
      </c>
      <c r="AC58" s="121"/>
      <c r="AD58" s="412">
        <v>-0.109</v>
      </c>
      <c r="AE58" s="413"/>
      <c r="AF58" s="168">
        <v>0.22500000000000001</v>
      </c>
      <c r="AG58" s="142"/>
      <c r="AH58" s="120">
        <v>0.23200000000000001</v>
      </c>
      <c r="AI58" s="142"/>
      <c r="AJ58" s="120">
        <v>-9.1999999999999998E-2</v>
      </c>
      <c r="AK58" s="142"/>
      <c r="AL58" s="120">
        <v>-0.11799999999999999</v>
      </c>
      <c r="AM58" s="142"/>
      <c r="AN58" s="120">
        <v>0.32900000000000001</v>
      </c>
      <c r="AO58" s="203"/>
      <c r="AP58" s="142">
        <v>-8.1000000000000003E-2</v>
      </c>
      <c r="AQ58" s="142"/>
      <c r="AR58" s="120">
        <v>1.4E-2</v>
      </c>
      <c r="AS58" s="142"/>
      <c r="AT58" s="120">
        <v>-0.22800000000000001</v>
      </c>
      <c r="AU58" s="142"/>
      <c r="AV58" s="120">
        <v>-0.218</v>
      </c>
      <c r="AW58" s="142"/>
      <c r="AX58" s="120">
        <v>-0.18099999999999999</v>
      </c>
      <c r="AY58" s="142"/>
      <c r="AZ58" s="120">
        <v>0.78900000000000003</v>
      </c>
      <c r="BA58" s="142"/>
      <c r="BB58" s="486">
        <v>0.35299999999999998</v>
      </c>
      <c r="BC58" s="487"/>
      <c r="BD58" s="459">
        <v>-3.0000000000000001E-3</v>
      </c>
      <c r="BE58" s="460"/>
      <c r="BF58" s="174">
        <v>0.14099999999999999</v>
      </c>
      <c r="BG58" s="204"/>
      <c r="BH58" s="120">
        <v>-6.6000000000000003E-2</v>
      </c>
      <c r="BI58" s="142"/>
      <c r="BJ58" s="120">
        <v>0.23599999999999999</v>
      </c>
      <c r="BK58" s="142"/>
      <c r="BL58" s="120">
        <v>0.26100000000000001</v>
      </c>
      <c r="BM58" s="142"/>
      <c r="BN58" s="111">
        <v>-0.2345236768186808</v>
      </c>
      <c r="BO58" s="127"/>
      <c r="BP58" s="111">
        <v>0.14000000000000001</v>
      </c>
      <c r="BQ58" s="127"/>
      <c r="BR58" s="111">
        <v>0.215</v>
      </c>
      <c r="BS58" s="127"/>
      <c r="BT58" s="111">
        <v>0.26619947048066162</v>
      </c>
      <c r="BU58" s="127"/>
      <c r="BV58" s="111">
        <v>0.15523869235822318</v>
      </c>
      <c r="BW58" s="127"/>
      <c r="BX58" s="111">
        <v>0.15043609450322815</v>
      </c>
      <c r="BY58" s="127"/>
      <c r="BZ58" s="111">
        <v>-0.17824182844163683</v>
      </c>
      <c r="CA58" s="501"/>
      <c r="CB58" s="127">
        <v>-0.21450255599757528</v>
      </c>
      <c r="CC58" s="112"/>
      <c r="CD58" s="130">
        <v>6.0592616837562563E-2</v>
      </c>
      <c r="CE58" s="131"/>
      <c r="CF58" s="127">
        <v>-0.10478830323627319</v>
      </c>
      <c r="CG58" s="127"/>
      <c r="CH58" s="111">
        <v>-0.13837141501469363</v>
      </c>
      <c r="CI58" s="127"/>
      <c r="CJ58" s="111">
        <v>-0.13986687225841943</v>
      </c>
      <c r="CK58" s="127"/>
      <c r="CL58" s="111">
        <v>-9.8944926357431018E-2</v>
      </c>
      <c r="CM58" s="112"/>
      <c r="CN58" s="130">
        <v>-0.1204777125773262</v>
      </c>
      <c r="CO58" s="131"/>
    </row>
    <row r="59" spans="2:93" ht="15" customHeight="1" thickTop="1">
      <c r="B59" s="365" t="s">
        <v>25</v>
      </c>
      <c r="C59" s="366"/>
      <c r="D59" s="366"/>
      <c r="E59" s="367"/>
      <c r="F59" s="275">
        <v>620.29</v>
      </c>
      <c r="G59" s="276"/>
      <c r="H59" s="275">
        <v>667.29899999999998</v>
      </c>
      <c r="I59" s="276"/>
      <c r="J59" s="275">
        <v>873.51599999999996</v>
      </c>
      <c r="K59" s="275"/>
      <c r="L59" s="309">
        <v>745.73699999999997</v>
      </c>
      <c r="M59" s="275"/>
      <c r="N59" s="309">
        <v>1114.097</v>
      </c>
      <c r="O59" s="276"/>
      <c r="P59" s="309">
        <v>932.35299999999995</v>
      </c>
      <c r="Q59" s="276"/>
      <c r="R59" s="309">
        <v>851.52200000000005</v>
      </c>
      <c r="S59" s="276"/>
      <c r="T59" s="309">
        <v>904.76900000000001</v>
      </c>
      <c r="U59" s="276"/>
      <c r="V59" s="309">
        <v>1053.8779999999999</v>
      </c>
      <c r="W59" s="276"/>
      <c r="X59" s="309">
        <v>1010.474</v>
      </c>
      <c r="Y59" s="275"/>
      <c r="Z59" s="309">
        <v>908.51499999999999</v>
      </c>
      <c r="AA59" s="275"/>
      <c r="AB59" s="73">
        <v>735.08699999999999</v>
      </c>
      <c r="AC59" s="95"/>
      <c r="AD59" s="410">
        <v>10417.536999999998</v>
      </c>
      <c r="AE59" s="411"/>
      <c r="AF59" s="173">
        <v>677.78499999999997</v>
      </c>
      <c r="AG59" s="74"/>
      <c r="AH59" s="73">
        <v>913.86099999999999</v>
      </c>
      <c r="AI59" s="74"/>
      <c r="AJ59" s="73">
        <v>926.34299999999996</v>
      </c>
      <c r="AK59" s="74"/>
      <c r="AL59" s="73">
        <v>845.03300000000002</v>
      </c>
      <c r="AM59" s="74"/>
      <c r="AN59" s="73">
        <v>1074.5540000000001</v>
      </c>
      <c r="AO59" s="159"/>
      <c r="AP59" s="74">
        <v>840.28</v>
      </c>
      <c r="AQ59" s="74"/>
      <c r="AR59" s="73">
        <v>858.57100000000003</v>
      </c>
      <c r="AS59" s="74"/>
      <c r="AT59" s="73">
        <v>791.59699999999998</v>
      </c>
      <c r="AU59" s="74"/>
      <c r="AV59" s="73">
        <v>746.04499999999996</v>
      </c>
      <c r="AW59" s="74"/>
      <c r="AX59" s="73">
        <v>972.59699999999998</v>
      </c>
      <c r="AY59" s="74"/>
      <c r="AZ59" s="73">
        <v>885.50400000000002</v>
      </c>
      <c r="BA59" s="74"/>
      <c r="BB59" s="472">
        <v>900.58199999999999</v>
      </c>
      <c r="BC59" s="473"/>
      <c r="BD59" s="461">
        <f>SUM(AF59:BC59)</f>
        <v>10432.752</v>
      </c>
      <c r="BE59" s="462"/>
      <c r="BF59" s="173">
        <v>883.23699999999997</v>
      </c>
      <c r="BG59" s="159"/>
      <c r="BH59" s="73">
        <v>871.07299999999998</v>
      </c>
      <c r="BI59" s="74"/>
      <c r="BJ59" s="73">
        <v>1020.8440000000001</v>
      </c>
      <c r="BK59" s="74"/>
      <c r="BL59" s="73">
        <v>1032.2639999999999</v>
      </c>
      <c r="BM59" s="74"/>
      <c r="BN59" s="73">
        <v>825.05100000000004</v>
      </c>
      <c r="BO59" s="74"/>
      <c r="BP59" s="73">
        <v>1023</v>
      </c>
      <c r="BQ59" s="74"/>
      <c r="BR59" s="73">
        <v>957</v>
      </c>
      <c r="BS59" s="74"/>
      <c r="BT59" s="73">
        <v>952.79700000000003</v>
      </c>
      <c r="BU59" s="74"/>
      <c r="BV59" s="73">
        <v>846.00800000000004</v>
      </c>
      <c r="BW59" s="74"/>
      <c r="BX59" s="73">
        <v>920.36599999999999</v>
      </c>
      <c r="BY59" s="74"/>
      <c r="BZ59" s="73">
        <v>800.798</v>
      </c>
      <c r="CA59" s="159"/>
      <c r="CB59" s="74">
        <v>675.59400000000005</v>
      </c>
      <c r="CC59" s="95"/>
      <c r="CD59" s="62">
        <v>10808.111000000001</v>
      </c>
      <c r="CE59" s="63"/>
      <c r="CF59" s="74">
        <v>758.78300000000002</v>
      </c>
      <c r="CG59" s="74"/>
      <c r="CH59" s="73">
        <v>705.56399999999996</v>
      </c>
      <c r="CI59" s="74"/>
      <c r="CJ59" s="73">
        <v>830.29</v>
      </c>
      <c r="CK59" s="74"/>
      <c r="CL59" s="73">
        <v>762.61400000000003</v>
      </c>
      <c r="CM59" s="95"/>
      <c r="CN59" s="62">
        <v>3057.2509999999997</v>
      </c>
      <c r="CO59" s="63"/>
    </row>
    <row r="60" spans="2:93" ht="15" customHeight="1" thickBot="1">
      <c r="B60" s="375" t="s">
        <v>22</v>
      </c>
      <c r="C60" s="376"/>
      <c r="D60" s="376"/>
      <c r="E60" s="377"/>
      <c r="F60" s="132">
        <v>-0.39900000000000002</v>
      </c>
      <c r="G60" s="154"/>
      <c r="H60" s="132">
        <v>-0.14099999999999999</v>
      </c>
      <c r="I60" s="154"/>
      <c r="J60" s="132">
        <v>-0.158</v>
      </c>
      <c r="K60" s="132"/>
      <c r="L60" s="98">
        <v>-0.22800000000000001</v>
      </c>
      <c r="M60" s="132"/>
      <c r="N60" s="98">
        <v>0.29199999999999998</v>
      </c>
      <c r="O60" s="154"/>
      <c r="P60" s="98">
        <v>0.03</v>
      </c>
      <c r="Q60" s="154"/>
      <c r="R60" s="98">
        <v>-0.13100000000000001</v>
      </c>
      <c r="S60" s="154"/>
      <c r="T60" s="98">
        <v>0.14654857791677856</v>
      </c>
      <c r="U60" s="154"/>
      <c r="V60" s="98">
        <v>-1.7999999999999999E-2</v>
      </c>
      <c r="W60" s="154"/>
      <c r="X60" s="98">
        <v>-0.123</v>
      </c>
      <c r="Y60" s="132"/>
      <c r="Z60" s="105">
        <v>-3.5999999999999997E-2</v>
      </c>
      <c r="AA60" s="135"/>
      <c r="AB60" s="105">
        <v>-0.13200000000000001</v>
      </c>
      <c r="AC60" s="117"/>
      <c r="AD60" s="408">
        <v>-8.3000000000000004E-2</v>
      </c>
      <c r="AE60" s="409"/>
      <c r="AF60" s="175">
        <v>9.2999999999999999E-2</v>
      </c>
      <c r="AG60" s="132"/>
      <c r="AH60" s="98">
        <v>0.36899999999999999</v>
      </c>
      <c r="AI60" s="132"/>
      <c r="AJ60" s="98">
        <v>0.06</v>
      </c>
      <c r="AK60" s="132"/>
      <c r="AL60" s="98">
        <v>0.13300000000000001</v>
      </c>
      <c r="AM60" s="132"/>
      <c r="AN60" s="98">
        <v>-3.5000000000000003E-2</v>
      </c>
      <c r="AO60" s="154"/>
      <c r="AP60" s="132">
        <v>-9.9000000000000005E-2</v>
      </c>
      <c r="AQ60" s="132"/>
      <c r="AR60" s="98">
        <v>8.0000000000000002E-3</v>
      </c>
      <c r="AS60" s="132"/>
      <c r="AT60" s="98">
        <v>-0.125</v>
      </c>
      <c r="AU60" s="132"/>
      <c r="AV60" s="98">
        <v>-0.29199999999999998</v>
      </c>
      <c r="AW60" s="132"/>
      <c r="AX60" s="98">
        <v>-2.5000000000000001E-2</v>
      </c>
      <c r="AY60" s="132"/>
      <c r="AZ60" s="98">
        <v>1.0620000000000001</v>
      </c>
      <c r="BA60" s="132"/>
      <c r="BB60" s="474">
        <v>0.22500000000000001</v>
      </c>
      <c r="BC60" s="475"/>
      <c r="BD60" s="488">
        <v>1E-3</v>
      </c>
      <c r="BE60" s="489"/>
      <c r="BF60" s="175">
        <v>0.30299999999999999</v>
      </c>
      <c r="BG60" s="154"/>
      <c r="BH60" s="98">
        <v>-4.7E-2</v>
      </c>
      <c r="BI60" s="132"/>
      <c r="BJ60" s="98">
        <v>0.10199999999999999</v>
      </c>
      <c r="BK60" s="132"/>
      <c r="BL60" s="98">
        <v>0.222</v>
      </c>
      <c r="BM60" s="132"/>
      <c r="BN60" s="113">
        <v>-0.2321921466952801</v>
      </c>
      <c r="BO60" s="143"/>
      <c r="BP60" s="113">
        <v>0.217</v>
      </c>
      <c r="BQ60" s="143"/>
      <c r="BR60" s="113">
        <v>0.115</v>
      </c>
      <c r="BS60" s="143"/>
      <c r="BT60" s="113">
        <v>0.2036389728611907</v>
      </c>
      <c r="BU60" s="143"/>
      <c r="BV60" s="113">
        <v>0.13399057697591976</v>
      </c>
      <c r="BW60" s="143"/>
      <c r="BX60" s="113">
        <v>-5.3702612695700314E-2</v>
      </c>
      <c r="BY60" s="143"/>
      <c r="BZ60" s="113">
        <v>-9.565851763515465E-2</v>
      </c>
      <c r="CA60" s="502"/>
      <c r="CB60" s="143">
        <v>-0.24982511309353284</v>
      </c>
      <c r="CC60" s="114"/>
      <c r="CD60" s="198">
        <v>3.597890566170836E-2</v>
      </c>
      <c r="CE60" s="199"/>
      <c r="CF60" s="143">
        <v>-0.14090668755951119</v>
      </c>
      <c r="CG60" s="143"/>
      <c r="CH60" s="113">
        <v>-0.19000588928826867</v>
      </c>
      <c r="CI60" s="143"/>
      <c r="CJ60" s="113">
        <v>-0.18666319241725482</v>
      </c>
      <c r="CK60" s="143"/>
      <c r="CL60" s="113">
        <v>-0.26122193547387096</v>
      </c>
      <c r="CM60" s="114"/>
      <c r="CN60" s="198">
        <v>-0.19702774951423774</v>
      </c>
      <c r="CO60" s="199"/>
    </row>
    <row r="61" spans="2:93" ht="15" customHeight="1">
      <c r="B61" s="261" t="s">
        <v>4</v>
      </c>
      <c r="C61" s="261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93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93" ht="15" customHeight="1">
      <c r="C63" s="1"/>
    </row>
    <row r="64" spans="2:93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3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O65" s="18" t="s">
        <v>2</v>
      </c>
    </row>
    <row r="66" spans="2:93" ht="15" customHeight="1" thickBot="1">
      <c r="B66" s="264"/>
      <c r="C66" s="265"/>
      <c r="D66" s="265"/>
      <c r="E66" s="266"/>
      <c r="F66" s="80">
        <v>42379</v>
      </c>
      <c r="G66" s="100"/>
      <c r="H66" s="51">
        <v>42411</v>
      </c>
      <c r="I66" s="100"/>
      <c r="J66" s="51">
        <v>42460</v>
      </c>
      <c r="K66" s="100"/>
      <c r="L66" s="51">
        <v>42461</v>
      </c>
      <c r="M66" s="100"/>
      <c r="N66" s="51">
        <v>42492</v>
      </c>
      <c r="O66" s="100"/>
      <c r="P66" s="51">
        <v>42523</v>
      </c>
      <c r="Q66" s="100"/>
      <c r="R66" s="51">
        <v>42554</v>
      </c>
      <c r="S66" s="100"/>
      <c r="T66" s="51">
        <v>42586</v>
      </c>
      <c r="U66" s="100"/>
      <c r="V66" s="51">
        <v>42617</v>
      </c>
      <c r="W66" s="100"/>
      <c r="X66" s="51">
        <v>42648</v>
      </c>
      <c r="Y66" s="100"/>
      <c r="Z66" s="51">
        <v>42680</v>
      </c>
      <c r="AA66" s="80"/>
      <c r="AB66" s="50">
        <v>42711</v>
      </c>
      <c r="AC66" s="51"/>
      <c r="AD66" s="58" t="s">
        <v>76</v>
      </c>
      <c r="AE66" s="59"/>
      <c r="AF66" s="164">
        <v>42736</v>
      </c>
      <c r="AG66" s="80"/>
      <c r="AH66" s="51">
        <v>42768</v>
      </c>
      <c r="AI66" s="80"/>
      <c r="AJ66" s="51">
        <v>42797</v>
      </c>
      <c r="AK66" s="100"/>
      <c r="AL66" s="80">
        <v>42829</v>
      </c>
      <c r="AM66" s="80"/>
      <c r="AN66" s="51">
        <v>42860</v>
      </c>
      <c r="AO66" s="80"/>
      <c r="AP66" s="51">
        <v>42892</v>
      </c>
      <c r="AQ66" s="80"/>
      <c r="AR66" s="51">
        <v>42893</v>
      </c>
      <c r="AS66" s="100"/>
      <c r="AT66" s="221">
        <v>42955</v>
      </c>
      <c r="AU66" s="222"/>
      <c r="AV66" s="221">
        <v>42987</v>
      </c>
      <c r="AW66" s="222"/>
      <c r="AX66" s="221">
        <v>43018</v>
      </c>
      <c r="AY66" s="222"/>
      <c r="AZ66" s="221">
        <v>43050</v>
      </c>
      <c r="BA66" s="221"/>
      <c r="BB66" s="51">
        <v>43081</v>
      </c>
      <c r="BC66" s="93"/>
      <c r="BD66" s="58" t="str">
        <f>BD54</f>
        <v>年初来累計</v>
      </c>
      <c r="BE66" s="59"/>
      <c r="BF66" s="164">
        <v>43111</v>
      </c>
      <c r="BG66" s="80"/>
      <c r="BH66" s="51">
        <v>43143</v>
      </c>
      <c r="BI66" s="80"/>
      <c r="BJ66" s="51">
        <v>43172</v>
      </c>
      <c r="BK66" s="80"/>
      <c r="BL66" s="51">
        <v>43204</v>
      </c>
      <c r="BM66" s="100"/>
      <c r="BN66" s="51">
        <v>43235</v>
      </c>
      <c r="BO66" s="80"/>
      <c r="BP66" s="51">
        <v>43267</v>
      </c>
      <c r="BQ66" s="80"/>
      <c r="BR66" s="51">
        <v>43298</v>
      </c>
      <c r="BS66" s="80"/>
      <c r="BT66" s="51">
        <v>43330</v>
      </c>
      <c r="BU66" s="80"/>
      <c r="BV66" s="51">
        <v>43362</v>
      </c>
      <c r="BW66" s="80"/>
      <c r="BX66" s="51">
        <v>43393</v>
      </c>
      <c r="BY66" s="80"/>
      <c r="BZ66" s="50">
        <v>43413</v>
      </c>
      <c r="CA66" s="51"/>
      <c r="CB66" s="50">
        <v>43444</v>
      </c>
      <c r="CC66" s="354"/>
      <c r="CD66" s="58" t="s">
        <v>81</v>
      </c>
      <c r="CE66" s="59"/>
      <c r="CF66" s="50">
        <v>43486</v>
      </c>
      <c r="CG66" s="51"/>
      <c r="CH66" s="50">
        <v>43518</v>
      </c>
      <c r="CI66" s="51"/>
      <c r="CJ66" s="50">
        <v>43525</v>
      </c>
      <c r="CK66" s="51"/>
      <c r="CL66" s="50">
        <v>43557</v>
      </c>
      <c r="CM66" s="354"/>
      <c r="CN66" s="58" t="s">
        <v>81</v>
      </c>
      <c r="CO66" s="59"/>
    </row>
    <row r="67" spans="2:93" ht="15" customHeight="1" thickTop="1">
      <c r="B67" s="253" t="s">
        <v>14</v>
      </c>
      <c r="C67" s="254"/>
      <c r="D67" s="254"/>
      <c r="E67" s="255"/>
      <c r="F67" s="280">
        <v>152.31200000000001</v>
      </c>
      <c r="G67" s="272"/>
      <c r="H67" s="271">
        <v>183.96699999999998</v>
      </c>
      <c r="I67" s="272"/>
      <c r="J67" s="271">
        <v>164.786</v>
      </c>
      <c r="K67" s="272"/>
      <c r="L67" s="271">
        <v>153.21100000000001</v>
      </c>
      <c r="M67" s="272"/>
      <c r="N67" s="271">
        <v>110.23099999999999</v>
      </c>
      <c r="O67" s="272"/>
      <c r="P67" s="271">
        <v>131.381</v>
      </c>
      <c r="Q67" s="272"/>
      <c r="R67" s="271">
        <v>103.66499999999999</v>
      </c>
      <c r="S67" s="272"/>
      <c r="T67" s="271">
        <f>T69+T71</f>
        <v>173.45099999999999</v>
      </c>
      <c r="U67" s="272"/>
      <c r="V67" s="271">
        <f>V69+V71</f>
        <v>223.88</v>
      </c>
      <c r="W67" s="272"/>
      <c r="X67" s="271">
        <f>X69+X71</f>
        <v>235.411</v>
      </c>
      <c r="Y67" s="272"/>
      <c r="Z67" s="271">
        <f>Z69+Z71</f>
        <v>131.351</v>
      </c>
      <c r="AA67" s="272"/>
      <c r="AB67" s="271" t="s">
        <v>54</v>
      </c>
      <c r="AC67" s="280"/>
      <c r="AD67" s="128">
        <f>F67+H67+J67+L67+N67+P67+R67+T67+V67+X67+Z67</f>
        <v>1763.6460000000002</v>
      </c>
      <c r="AE67" s="129"/>
      <c r="AF67" s="398">
        <v>95.44</v>
      </c>
      <c r="AG67" s="241"/>
      <c r="AH67" s="240">
        <v>211.56099999999998</v>
      </c>
      <c r="AI67" s="241"/>
      <c r="AJ67" s="240">
        <v>234.923</v>
      </c>
      <c r="AK67" s="241"/>
      <c r="AL67" s="240">
        <v>214.05199999999999</v>
      </c>
      <c r="AM67" s="241"/>
      <c r="AN67" s="240">
        <v>170.09100000000001</v>
      </c>
      <c r="AO67" s="241"/>
      <c r="AP67" s="240">
        <v>191.98000000000002</v>
      </c>
      <c r="AQ67" s="241"/>
      <c r="AR67" s="240">
        <v>192.99799999999999</v>
      </c>
      <c r="AS67" s="241"/>
      <c r="AT67" s="240">
        <v>192.87100000000001</v>
      </c>
      <c r="AU67" s="241"/>
      <c r="AV67" s="240">
        <f>AV69+AV71</f>
        <v>138.91899999999998</v>
      </c>
      <c r="AW67" s="241"/>
      <c r="AX67" s="240">
        <v>167.613</v>
      </c>
      <c r="AY67" s="241"/>
      <c r="AZ67" s="240">
        <v>187.45100000000002</v>
      </c>
      <c r="BA67" s="241"/>
      <c r="BB67" s="482">
        <f>BB69+BB71</f>
        <v>146.143</v>
      </c>
      <c r="BC67" s="483"/>
      <c r="BD67" s="232">
        <f>SUM(AF67:BC67)</f>
        <v>2144.0419999999999</v>
      </c>
      <c r="BE67" s="233"/>
      <c r="BF67" s="202">
        <f>BF69+BF71</f>
        <v>116.637</v>
      </c>
      <c r="BG67" s="145"/>
      <c r="BH67" s="146">
        <v>84.78</v>
      </c>
      <c r="BI67" s="145"/>
      <c r="BJ67" s="146">
        <v>124.04229999999998</v>
      </c>
      <c r="BK67" s="145"/>
      <c r="BL67" s="146">
        <v>123.04300000000001</v>
      </c>
      <c r="BM67" s="205"/>
      <c r="BN67" s="145">
        <v>99.187000000000012</v>
      </c>
      <c r="BO67" s="145"/>
      <c r="BP67" s="146">
        <v>114.67400000000001</v>
      </c>
      <c r="BQ67" s="145"/>
      <c r="BR67" s="146">
        <v>131</v>
      </c>
      <c r="BS67" s="145"/>
      <c r="BT67" s="146">
        <v>123.48099999999999</v>
      </c>
      <c r="BU67" s="145"/>
      <c r="BV67" s="146">
        <v>74.454999999999998</v>
      </c>
      <c r="BW67" s="145"/>
      <c r="BX67" s="146">
        <v>131.11599999999999</v>
      </c>
      <c r="BY67" s="145"/>
      <c r="BZ67" s="101">
        <v>105.58699999999999</v>
      </c>
      <c r="CA67" s="126"/>
      <c r="CB67" s="228">
        <v>83.12299999999999</v>
      </c>
      <c r="CC67" s="504"/>
      <c r="CD67" s="68">
        <v>1311.0023000000001</v>
      </c>
      <c r="CE67" s="69"/>
      <c r="CF67" s="101">
        <v>70.88900000000001</v>
      </c>
      <c r="CG67" s="126"/>
      <c r="CH67" s="228">
        <v>92.042000000000002</v>
      </c>
      <c r="CI67" s="229"/>
      <c r="CJ67" s="228">
        <v>79.591999999999999</v>
      </c>
      <c r="CK67" s="229"/>
      <c r="CL67" s="228">
        <v>79.412000000000006</v>
      </c>
      <c r="CM67" s="504"/>
      <c r="CN67" s="68">
        <v>321.93500000000006</v>
      </c>
      <c r="CO67" s="69"/>
    </row>
    <row r="68" spans="2:93" ht="15" customHeight="1" thickBot="1">
      <c r="B68" s="372" t="s">
        <v>20</v>
      </c>
      <c r="C68" s="373"/>
      <c r="D68" s="373"/>
      <c r="E68" s="374"/>
      <c r="F68" s="270" t="s">
        <v>54</v>
      </c>
      <c r="G68" s="203"/>
      <c r="H68" s="270" t="s">
        <v>54</v>
      </c>
      <c r="I68" s="203"/>
      <c r="J68" s="270" t="s">
        <v>54</v>
      </c>
      <c r="K68" s="203"/>
      <c r="L68" s="270" t="s">
        <v>54</v>
      </c>
      <c r="M68" s="203"/>
      <c r="N68" s="270" t="s">
        <v>54</v>
      </c>
      <c r="O68" s="203"/>
      <c r="P68" s="270" t="s">
        <v>54</v>
      </c>
      <c r="Q68" s="203"/>
      <c r="R68" s="270" t="s">
        <v>54</v>
      </c>
      <c r="S68" s="203"/>
      <c r="T68" s="270" t="s">
        <v>54</v>
      </c>
      <c r="U68" s="203"/>
      <c r="V68" s="270" t="s">
        <v>54</v>
      </c>
      <c r="W68" s="203"/>
      <c r="X68" s="270" t="s">
        <v>54</v>
      </c>
      <c r="Y68" s="203"/>
      <c r="Z68" s="270" t="s">
        <v>54</v>
      </c>
      <c r="AA68" s="203"/>
      <c r="AB68" s="270" t="s">
        <v>54</v>
      </c>
      <c r="AC68" s="142"/>
      <c r="AD68" s="307" t="s">
        <v>54</v>
      </c>
      <c r="AE68" s="308"/>
      <c r="AF68" s="399">
        <v>-0.37339145963548515</v>
      </c>
      <c r="AG68" s="250"/>
      <c r="AH68" s="249">
        <v>0.14999429245462492</v>
      </c>
      <c r="AI68" s="250"/>
      <c r="AJ68" s="249">
        <v>0.42562474967533648</v>
      </c>
      <c r="AK68" s="250"/>
      <c r="AL68" s="249">
        <v>0.39710595192251197</v>
      </c>
      <c r="AM68" s="250"/>
      <c r="AN68" s="249">
        <v>0.54304143117634807</v>
      </c>
      <c r="AO68" s="250"/>
      <c r="AP68" s="249">
        <v>0.46124629893211355</v>
      </c>
      <c r="AQ68" s="250"/>
      <c r="AR68" s="249">
        <v>0.86199999999999999</v>
      </c>
      <c r="AS68" s="250"/>
      <c r="AT68" s="249">
        <v>0.112</v>
      </c>
      <c r="AU68" s="250"/>
      <c r="AV68" s="249">
        <v>-0.379</v>
      </c>
      <c r="AW68" s="250"/>
      <c r="AX68" s="249">
        <v>-0.28799999999999998</v>
      </c>
      <c r="AY68" s="250"/>
      <c r="AZ68" s="249">
        <v>0.42699999999999999</v>
      </c>
      <c r="BA68" s="250"/>
      <c r="BB68" s="484">
        <v>-8.8999999999999996E-2</v>
      </c>
      <c r="BC68" s="485"/>
      <c r="BD68" s="230">
        <v>0.113</v>
      </c>
      <c r="BE68" s="231"/>
      <c r="BF68" s="179">
        <v>0.222</v>
      </c>
      <c r="BG68" s="140"/>
      <c r="BH68" s="139">
        <v>-0.59899999999999998</v>
      </c>
      <c r="BI68" s="140"/>
      <c r="BJ68" s="139">
        <v>-0.47199999999999998</v>
      </c>
      <c r="BK68" s="140"/>
      <c r="BL68" s="139">
        <v>-0.42499999999999999</v>
      </c>
      <c r="BM68" s="185"/>
      <c r="BN68" s="140">
        <v>-0.41685921065782428</v>
      </c>
      <c r="BO68" s="140"/>
      <c r="BP68" s="139">
        <v>-0.40267736222523187</v>
      </c>
      <c r="BQ68" s="140"/>
      <c r="BR68" s="139">
        <v>-0.32200000000000001</v>
      </c>
      <c r="BS68" s="140"/>
      <c r="BT68" s="139">
        <v>-0.35977414956110565</v>
      </c>
      <c r="BU68" s="140"/>
      <c r="BV68" s="139">
        <v>-0.46404019608548863</v>
      </c>
      <c r="BW68" s="140"/>
      <c r="BX68" s="139">
        <v>-0.21774564025463428</v>
      </c>
      <c r="BY68" s="140"/>
      <c r="BZ68" s="111">
        <v>-0.437</v>
      </c>
      <c r="CA68" s="127"/>
      <c r="CB68" s="111">
        <v>-0.43099999999999999</v>
      </c>
      <c r="CC68" s="112"/>
      <c r="CD68" s="505">
        <v>-0.38853702492768327</v>
      </c>
      <c r="CE68" s="506"/>
      <c r="CF68" s="111">
        <v>-0.39222545161483913</v>
      </c>
      <c r="CG68" s="127"/>
      <c r="CH68" s="111">
        <v>8.5656994574192069E-2</v>
      </c>
      <c r="CI68" s="127"/>
      <c r="CJ68" s="111">
        <v>-0.35834791841170299</v>
      </c>
      <c r="CK68" s="127"/>
      <c r="CL68" s="111">
        <v>-0.35459961151792463</v>
      </c>
      <c r="CM68" s="112"/>
      <c r="CN68" s="505">
        <v>-0.28219989061371575</v>
      </c>
      <c r="CO68" s="506"/>
    </row>
    <row r="69" spans="2:93" ht="15" customHeight="1" thickTop="1">
      <c r="B69" s="365" t="s">
        <v>36</v>
      </c>
      <c r="C69" s="366"/>
      <c r="D69" s="366"/>
      <c r="E69" s="367"/>
      <c r="F69" s="126">
        <v>52.274000000000001</v>
      </c>
      <c r="G69" s="102"/>
      <c r="H69" s="101">
        <v>118.776</v>
      </c>
      <c r="I69" s="102"/>
      <c r="J69" s="101">
        <v>86.522000000000006</v>
      </c>
      <c r="K69" s="102"/>
      <c r="L69" s="101">
        <v>93.123999999999995</v>
      </c>
      <c r="M69" s="102"/>
      <c r="N69" s="101">
        <v>53.057000000000002</v>
      </c>
      <c r="O69" s="102"/>
      <c r="P69" s="101">
        <v>80.721000000000004</v>
      </c>
      <c r="Q69" s="102"/>
      <c r="R69" s="101">
        <v>87.372</v>
      </c>
      <c r="S69" s="102"/>
      <c r="T69" s="271">
        <v>85.978999999999999</v>
      </c>
      <c r="U69" s="272"/>
      <c r="V69" s="271">
        <v>164.58699999999999</v>
      </c>
      <c r="W69" s="272"/>
      <c r="X69" s="271">
        <v>189.75</v>
      </c>
      <c r="Y69" s="272"/>
      <c r="Z69" s="271">
        <v>55.887999999999998</v>
      </c>
      <c r="AA69" s="272"/>
      <c r="AB69" s="271" t="s">
        <v>54</v>
      </c>
      <c r="AC69" s="280"/>
      <c r="AD69" s="128">
        <f>F69+H69+J69+L69+N69+P69+R69+T69+V69+X69+Z69</f>
        <v>1068.05</v>
      </c>
      <c r="AE69" s="129"/>
      <c r="AF69" s="415">
        <v>31.957999999999998</v>
      </c>
      <c r="AG69" s="229"/>
      <c r="AH69" s="228">
        <v>147.79499999999999</v>
      </c>
      <c r="AI69" s="229"/>
      <c r="AJ69" s="228">
        <v>90.248000000000005</v>
      </c>
      <c r="AK69" s="229"/>
      <c r="AL69" s="228">
        <v>132.946</v>
      </c>
      <c r="AM69" s="229"/>
      <c r="AN69" s="228">
        <v>133.09800000000001</v>
      </c>
      <c r="AO69" s="281"/>
      <c r="AP69" s="229">
        <v>123.41200000000001</v>
      </c>
      <c r="AQ69" s="229"/>
      <c r="AR69" s="228">
        <v>152.226</v>
      </c>
      <c r="AS69" s="229"/>
      <c r="AT69" s="228">
        <v>120.108</v>
      </c>
      <c r="AU69" s="229"/>
      <c r="AV69" s="228">
        <v>92.141999999999996</v>
      </c>
      <c r="AW69" s="229"/>
      <c r="AX69" s="228">
        <v>132.30799999999999</v>
      </c>
      <c r="AY69" s="229"/>
      <c r="AZ69" s="228">
        <v>110.736</v>
      </c>
      <c r="BA69" s="229"/>
      <c r="BB69" s="472">
        <v>72.111000000000004</v>
      </c>
      <c r="BC69" s="473"/>
      <c r="BD69" s="467">
        <f>SUM(AF69:BC69)</f>
        <v>1339.0880000000004</v>
      </c>
      <c r="BE69" s="468"/>
      <c r="BF69" s="173">
        <v>60.265000000000001</v>
      </c>
      <c r="BG69" s="74"/>
      <c r="BH69" s="73">
        <v>58.454000000000001</v>
      </c>
      <c r="BI69" s="74"/>
      <c r="BJ69" s="73">
        <v>54.970999999999997</v>
      </c>
      <c r="BK69" s="74"/>
      <c r="BL69" s="73">
        <v>81.953000000000003</v>
      </c>
      <c r="BM69" s="159"/>
      <c r="BN69" s="74">
        <v>59.468000000000004</v>
      </c>
      <c r="BO69" s="74"/>
      <c r="BP69" s="73">
        <v>55.417999999999999</v>
      </c>
      <c r="BQ69" s="74"/>
      <c r="BR69" s="73">
        <v>100.568</v>
      </c>
      <c r="BS69" s="74"/>
      <c r="BT69" s="73">
        <v>76.715999999999994</v>
      </c>
      <c r="BU69" s="74"/>
      <c r="BV69" s="73">
        <v>36.164000000000001</v>
      </c>
      <c r="BW69" s="74"/>
      <c r="BX69" s="73">
        <v>92.603999999999999</v>
      </c>
      <c r="BY69" s="74"/>
      <c r="BZ69" s="73">
        <v>76.626999999999995</v>
      </c>
      <c r="CA69" s="74"/>
      <c r="CB69" s="73">
        <v>42.372999999999998</v>
      </c>
      <c r="CC69" s="95"/>
      <c r="CD69" s="62">
        <v>795.58100000000002</v>
      </c>
      <c r="CE69" s="63"/>
      <c r="CF69" s="73">
        <v>50.337000000000003</v>
      </c>
      <c r="CG69" s="74"/>
      <c r="CH69" s="73">
        <v>56.825000000000003</v>
      </c>
      <c r="CI69" s="74"/>
      <c r="CJ69" s="73">
        <v>46.223999999999997</v>
      </c>
      <c r="CK69" s="74"/>
      <c r="CL69" s="73">
        <v>37.162999999999997</v>
      </c>
      <c r="CM69" s="95"/>
      <c r="CN69" s="62">
        <v>190.54899999999998</v>
      </c>
      <c r="CO69" s="63"/>
    </row>
    <row r="70" spans="2:93" ht="15" customHeight="1" thickBot="1">
      <c r="B70" s="372" t="s">
        <v>37</v>
      </c>
      <c r="C70" s="373"/>
      <c r="D70" s="373"/>
      <c r="E70" s="374"/>
      <c r="F70" s="270" t="s">
        <v>54</v>
      </c>
      <c r="G70" s="203"/>
      <c r="H70" s="270" t="s">
        <v>54</v>
      </c>
      <c r="I70" s="203"/>
      <c r="J70" s="270" t="s">
        <v>54</v>
      </c>
      <c r="K70" s="203"/>
      <c r="L70" s="270" t="s">
        <v>54</v>
      </c>
      <c r="M70" s="203"/>
      <c r="N70" s="270" t="s">
        <v>54</v>
      </c>
      <c r="O70" s="203"/>
      <c r="P70" s="270" t="s">
        <v>54</v>
      </c>
      <c r="Q70" s="203"/>
      <c r="R70" s="270" t="s">
        <v>54</v>
      </c>
      <c r="S70" s="203"/>
      <c r="T70" s="270" t="s">
        <v>54</v>
      </c>
      <c r="U70" s="203"/>
      <c r="V70" s="270" t="s">
        <v>54</v>
      </c>
      <c r="W70" s="203"/>
      <c r="X70" s="270" t="s">
        <v>54</v>
      </c>
      <c r="Y70" s="203"/>
      <c r="Z70" s="270" t="s">
        <v>54</v>
      </c>
      <c r="AA70" s="203"/>
      <c r="AB70" s="270" t="s">
        <v>54</v>
      </c>
      <c r="AC70" s="142"/>
      <c r="AD70" s="307" t="s">
        <v>54</v>
      </c>
      <c r="AE70" s="308"/>
      <c r="AF70" s="168">
        <v>-0.38864445039599038</v>
      </c>
      <c r="AG70" s="142"/>
      <c r="AH70" s="120">
        <v>0.24431703374419067</v>
      </c>
      <c r="AI70" s="142"/>
      <c r="AJ70" s="120">
        <v>4.3064191766255977E-2</v>
      </c>
      <c r="AK70" s="142"/>
      <c r="AL70" s="120">
        <v>0.42762338387526322</v>
      </c>
      <c r="AM70" s="142"/>
      <c r="AN70" s="120">
        <v>1.5085851065834857</v>
      </c>
      <c r="AO70" s="142"/>
      <c r="AP70" s="120">
        <v>0.52887104966489518</v>
      </c>
      <c r="AQ70" s="142"/>
      <c r="AR70" s="120">
        <v>0.74199999999999999</v>
      </c>
      <c r="AS70" s="142"/>
      <c r="AT70" s="120">
        <v>0.39700000000000002</v>
      </c>
      <c r="AU70" s="142"/>
      <c r="AV70" s="120">
        <v>-0.44</v>
      </c>
      <c r="AW70" s="142"/>
      <c r="AX70" s="120">
        <v>-0.30299999999999999</v>
      </c>
      <c r="AY70" s="142"/>
      <c r="AZ70" s="120">
        <v>0.98099999999999998</v>
      </c>
      <c r="BA70" s="142"/>
      <c r="BB70" s="486">
        <v>-0.437</v>
      </c>
      <c r="BC70" s="487"/>
      <c r="BD70" s="469">
        <v>0.11799999999999999</v>
      </c>
      <c r="BE70" s="470"/>
      <c r="BF70" s="168">
        <v>0.88600000000000001</v>
      </c>
      <c r="BG70" s="142"/>
      <c r="BH70" s="120">
        <v>-0.60399999999999998</v>
      </c>
      <c r="BI70" s="142"/>
      <c r="BJ70" s="120">
        <v>-0.39100000000000001</v>
      </c>
      <c r="BK70" s="142"/>
      <c r="BL70" s="120">
        <v>-0.38400000000000001</v>
      </c>
      <c r="BM70" s="203"/>
      <c r="BN70" s="142">
        <v>-0.55300000000000005</v>
      </c>
      <c r="BO70" s="142"/>
      <c r="BP70" s="120">
        <v>-0.55095128512624381</v>
      </c>
      <c r="BQ70" s="142"/>
      <c r="BR70" s="120">
        <v>-0.33900000000000002</v>
      </c>
      <c r="BS70" s="142"/>
      <c r="BT70" s="120">
        <v>-0.36127485263263071</v>
      </c>
      <c r="BU70" s="142"/>
      <c r="BV70" s="120">
        <v>-0.60751882963252368</v>
      </c>
      <c r="BW70" s="142"/>
      <c r="BX70" s="120">
        <v>-0.30008767421471105</v>
      </c>
      <c r="BY70" s="142"/>
      <c r="BZ70" s="111">
        <v>-0.308</v>
      </c>
      <c r="CA70" s="127"/>
      <c r="CB70" s="111">
        <v>-0.41199999999999998</v>
      </c>
      <c r="CC70" s="112"/>
      <c r="CD70" s="505">
        <v>-0.40587847848685088</v>
      </c>
      <c r="CE70" s="506"/>
      <c r="CF70" s="111">
        <v>-0.16473906911142444</v>
      </c>
      <c r="CG70" s="127"/>
      <c r="CH70" s="111">
        <v>-2.7868067198138724E-2</v>
      </c>
      <c r="CI70" s="127"/>
      <c r="CJ70" s="111">
        <v>-0.159120263411617</v>
      </c>
      <c r="CK70" s="127"/>
      <c r="CL70" s="111">
        <v>-0.54653276878210688</v>
      </c>
      <c r="CM70" s="112"/>
      <c r="CN70" s="505">
        <v>-0.25462852493516352</v>
      </c>
      <c r="CO70" s="506"/>
    </row>
    <row r="71" spans="2:93" ht="15" customHeight="1" thickTop="1">
      <c r="B71" s="365" t="s">
        <v>38</v>
      </c>
      <c r="C71" s="366"/>
      <c r="D71" s="366"/>
      <c r="E71" s="367"/>
      <c r="F71" s="126">
        <v>100.038</v>
      </c>
      <c r="G71" s="102"/>
      <c r="H71" s="101">
        <v>65.191000000000003</v>
      </c>
      <c r="I71" s="102"/>
      <c r="J71" s="101">
        <v>78.263999999999996</v>
      </c>
      <c r="K71" s="102"/>
      <c r="L71" s="101">
        <v>60.087000000000003</v>
      </c>
      <c r="M71" s="102"/>
      <c r="N71" s="101">
        <v>57.173999999999999</v>
      </c>
      <c r="O71" s="102"/>
      <c r="P71" s="101">
        <v>50.66</v>
      </c>
      <c r="Q71" s="102"/>
      <c r="R71" s="101">
        <v>16.292999999999999</v>
      </c>
      <c r="S71" s="102"/>
      <c r="T71" s="271">
        <v>87.471999999999994</v>
      </c>
      <c r="U71" s="272"/>
      <c r="V71" s="271">
        <v>59.292999999999999</v>
      </c>
      <c r="W71" s="272"/>
      <c r="X71" s="271">
        <v>45.661000000000001</v>
      </c>
      <c r="Y71" s="272"/>
      <c r="Z71" s="271">
        <v>75.462999999999994</v>
      </c>
      <c r="AA71" s="272"/>
      <c r="AB71" s="271" t="s">
        <v>54</v>
      </c>
      <c r="AC71" s="280"/>
      <c r="AD71" s="128">
        <f>F71+H71+J71+L71+N71+P71+R71+T71+V71+X71+Z71</f>
        <v>695.596</v>
      </c>
      <c r="AE71" s="129"/>
      <c r="AF71" s="415">
        <v>63.481999999999999</v>
      </c>
      <c r="AG71" s="229"/>
      <c r="AH71" s="228">
        <v>63.765999999999998</v>
      </c>
      <c r="AI71" s="229"/>
      <c r="AJ71" s="228">
        <v>144.67500000000001</v>
      </c>
      <c r="AK71" s="229"/>
      <c r="AL71" s="228">
        <v>81.105999999999995</v>
      </c>
      <c r="AM71" s="229"/>
      <c r="AN71" s="228">
        <v>36.993000000000002</v>
      </c>
      <c r="AO71" s="281"/>
      <c r="AP71" s="229">
        <v>68.567999999999998</v>
      </c>
      <c r="AQ71" s="229"/>
      <c r="AR71" s="228">
        <v>40.771999999999998</v>
      </c>
      <c r="AS71" s="229"/>
      <c r="AT71" s="228">
        <v>72.763000000000005</v>
      </c>
      <c r="AU71" s="229"/>
      <c r="AV71" s="228">
        <v>46.777000000000001</v>
      </c>
      <c r="AW71" s="229"/>
      <c r="AX71" s="228">
        <v>35.305</v>
      </c>
      <c r="AY71" s="229"/>
      <c r="AZ71" s="228">
        <v>76.715000000000003</v>
      </c>
      <c r="BA71" s="229"/>
      <c r="BB71" s="472">
        <v>74.031999999999996</v>
      </c>
      <c r="BC71" s="473"/>
      <c r="BD71" s="467">
        <f>SUM(AF71:BC71)</f>
        <v>804.95400000000006</v>
      </c>
      <c r="BE71" s="468"/>
      <c r="BF71" s="173">
        <v>56.372</v>
      </c>
      <c r="BG71" s="74"/>
      <c r="BH71" s="73">
        <v>26.326000000000001</v>
      </c>
      <c r="BI71" s="74"/>
      <c r="BJ71" s="73">
        <v>69.071299999999994</v>
      </c>
      <c r="BK71" s="74"/>
      <c r="BL71" s="73">
        <v>41.09</v>
      </c>
      <c r="BM71" s="159"/>
      <c r="BN71" s="74">
        <v>39.719000000000001</v>
      </c>
      <c r="BO71" s="74"/>
      <c r="BP71" s="73">
        <v>59.256</v>
      </c>
      <c r="BQ71" s="74"/>
      <c r="BR71" s="73">
        <v>30.309000000000001</v>
      </c>
      <c r="BS71" s="74"/>
      <c r="BT71" s="73">
        <v>46.765000000000001</v>
      </c>
      <c r="BU71" s="74"/>
      <c r="BV71" s="73">
        <v>38.290999999999997</v>
      </c>
      <c r="BW71" s="74"/>
      <c r="BX71" s="73">
        <v>38.512</v>
      </c>
      <c r="BY71" s="74"/>
      <c r="BZ71" s="73">
        <v>28.96</v>
      </c>
      <c r="CA71" s="74"/>
      <c r="CB71" s="73">
        <v>40.75</v>
      </c>
      <c r="CC71" s="95"/>
      <c r="CD71" s="62">
        <v>515.42129999999997</v>
      </c>
      <c r="CE71" s="63"/>
      <c r="CF71" s="73">
        <v>20.552</v>
      </c>
      <c r="CG71" s="74"/>
      <c r="CH71" s="73">
        <v>35.216999999999999</v>
      </c>
      <c r="CI71" s="74"/>
      <c r="CJ71" s="73">
        <v>33.368000000000002</v>
      </c>
      <c r="CK71" s="74"/>
      <c r="CL71" s="73">
        <v>42.249000000000002</v>
      </c>
      <c r="CM71" s="95"/>
      <c r="CN71" s="62">
        <v>131.386</v>
      </c>
      <c r="CO71" s="63"/>
    </row>
    <row r="72" spans="2:93" ht="15" customHeight="1" thickBot="1">
      <c r="B72" s="375" t="s">
        <v>39</v>
      </c>
      <c r="C72" s="376"/>
      <c r="D72" s="376"/>
      <c r="E72" s="377"/>
      <c r="F72" s="270" t="s">
        <v>54</v>
      </c>
      <c r="G72" s="203"/>
      <c r="H72" s="270" t="s">
        <v>54</v>
      </c>
      <c r="I72" s="203"/>
      <c r="J72" s="270" t="s">
        <v>54</v>
      </c>
      <c r="K72" s="203"/>
      <c r="L72" s="270" t="s">
        <v>54</v>
      </c>
      <c r="M72" s="203"/>
      <c r="N72" s="270" t="s">
        <v>54</v>
      </c>
      <c r="O72" s="203"/>
      <c r="P72" s="270" t="s">
        <v>54</v>
      </c>
      <c r="Q72" s="203"/>
      <c r="R72" s="270" t="s">
        <v>54</v>
      </c>
      <c r="S72" s="203"/>
      <c r="T72" s="270" t="s">
        <v>54</v>
      </c>
      <c r="U72" s="203"/>
      <c r="V72" s="270" t="s">
        <v>54</v>
      </c>
      <c r="W72" s="203"/>
      <c r="X72" s="270" t="s">
        <v>54</v>
      </c>
      <c r="Y72" s="203"/>
      <c r="Z72" s="270" t="s">
        <v>54</v>
      </c>
      <c r="AA72" s="203"/>
      <c r="AB72" s="270" t="s">
        <v>54</v>
      </c>
      <c r="AC72" s="142"/>
      <c r="AD72" s="307" t="s">
        <v>54</v>
      </c>
      <c r="AE72" s="308"/>
      <c r="AF72" s="175">
        <v>-0.36542113996681258</v>
      </c>
      <c r="AG72" s="132"/>
      <c r="AH72" s="98">
        <v>-2.1858845546164463E-2</v>
      </c>
      <c r="AI72" s="132"/>
      <c r="AJ72" s="98">
        <v>0.84855105795768204</v>
      </c>
      <c r="AK72" s="132"/>
      <c r="AL72" s="98">
        <v>0.34980944297435368</v>
      </c>
      <c r="AM72" s="132"/>
      <c r="AN72" s="98">
        <v>-0.35297512855493751</v>
      </c>
      <c r="AO72" s="132"/>
      <c r="AP72" s="98">
        <v>0.35349388077378596</v>
      </c>
      <c r="AQ72" s="132"/>
      <c r="AR72" s="98">
        <v>1.5024243540170628</v>
      </c>
      <c r="AS72" s="132"/>
      <c r="AT72" s="98">
        <v>-0.16800000000000001</v>
      </c>
      <c r="AU72" s="132"/>
      <c r="AV72" s="98">
        <v>-0.21099999999999999</v>
      </c>
      <c r="AW72" s="132"/>
      <c r="AX72" s="98">
        <v>-0.22700000000000001</v>
      </c>
      <c r="AY72" s="132"/>
      <c r="AZ72" s="98">
        <v>1.7000000000000001E-2</v>
      </c>
      <c r="BA72" s="132"/>
      <c r="BB72" s="474">
        <v>1.2949999999999999</v>
      </c>
      <c r="BC72" s="475"/>
      <c r="BD72" s="465">
        <v>0.106</v>
      </c>
      <c r="BE72" s="466"/>
      <c r="BF72" s="175">
        <v>-0.112</v>
      </c>
      <c r="BG72" s="132"/>
      <c r="BH72" s="98">
        <v>-0.58699999999999997</v>
      </c>
      <c r="BI72" s="132"/>
      <c r="BJ72" s="98">
        <v>-0.52300000000000002</v>
      </c>
      <c r="BK72" s="132"/>
      <c r="BL72" s="98">
        <v>-0.49299999999999999</v>
      </c>
      <c r="BM72" s="154"/>
      <c r="BN72" s="132">
        <v>7.3999999999999996E-2</v>
      </c>
      <c r="BO72" s="132"/>
      <c r="BP72" s="98">
        <v>-0.13580679033951693</v>
      </c>
      <c r="BQ72" s="132"/>
      <c r="BR72" s="98">
        <v>-0.25700000000000001</v>
      </c>
      <c r="BS72" s="132"/>
      <c r="BT72" s="98">
        <v>-0.35729697785962655</v>
      </c>
      <c r="BU72" s="132"/>
      <c r="BV72" s="98">
        <v>-0.18141394274964195</v>
      </c>
      <c r="BW72" s="132"/>
      <c r="BX72" s="98">
        <v>9.0836991927488953E-2</v>
      </c>
      <c r="BY72" s="132"/>
      <c r="BZ72" s="113">
        <v>-0.623</v>
      </c>
      <c r="CA72" s="143"/>
      <c r="CB72" s="113">
        <v>0.45</v>
      </c>
      <c r="CC72" s="114"/>
      <c r="CD72" s="87">
        <v>-0.35968850393935559</v>
      </c>
      <c r="CE72" s="88"/>
      <c r="CF72" s="113">
        <v>-0.63542184063009999</v>
      </c>
      <c r="CG72" s="143"/>
      <c r="CH72" s="113">
        <v>0.33772696193876772</v>
      </c>
      <c r="CI72" s="143"/>
      <c r="CJ72" s="113">
        <v>-0.51690499527300049</v>
      </c>
      <c r="CK72" s="143"/>
      <c r="CL72" s="113">
        <v>2.8206376247262188E-2</v>
      </c>
      <c r="CM72" s="114"/>
      <c r="CN72" s="87">
        <v>-0.31874687920157341</v>
      </c>
      <c r="CO72" s="88"/>
    </row>
    <row r="73" spans="2:93" ht="15" customHeight="1">
      <c r="B73" s="261" t="s">
        <v>3</v>
      </c>
      <c r="C73" s="261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93" ht="15" customHeight="1">
      <c r="B74" s="261" t="s">
        <v>4</v>
      </c>
      <c r="C74" s="261"/>
      <c r="D74" s="3" t="s">
        <v>9</v>
      </c>
      <c r="BN74" s="26"/>
      <c r="BO74" s="26"/>
      <c r="CK74" s="47"/>
    </row>
    <row r="75" spans="2:93" ht="15" customHeight="1">
      <c r="B75" s="2"/>
      <c r="C75" s="2"/>
      <c r="D75" s="3"/>
    </row>
    <row r="76" spans="2:93" ht="15" customHeight="1">
      <c r="B76" s="2"/>
      <c r="C76" s="2"/>
      <c r="D76" s="3"/>
      <c r="BD76" s="12" t="s">
        <v>85</v>
      </c>
    </row>
    <row r="77" spans="2:93" ht="15" customHeight="1">
      <c r="B77" s="5" t="s">
        <v>95</v>
      </c>
      <c r="AS77" s="18"/>
    </row>
    <row r="78" spans="2:93" ht="15" customHeight="1" thickBot="1">
      <c r="B78" s="5"/>
      <c r="AW78" s="18"/>
      <c r="CK78" s="18"/>
      <c r="CO78" s="18" t="s">
        <v>19</v>
      </c>
    </row>
    <row r="79" spans="2:93" ht="15" customHeight="1" thickBot="1">
      <c r="B79" s="264"/>
      <c r="C79" s="265"/>
      <c r="D79" s="265"/>
      <c r="E79" s="266"/>
      <c r="F79" s="80">
        <v>42385</v>
      </c>
      <c r="G79" s="100"/>
      <c r="H79" s="80">
        <v>42417</v>
      </c>
      <c r="I79" s="80"/>
      <c r="J79" s="51">
        <v>42460</v>
      </c>
      <c r="K79" s="80"/>
      <c r="L79" s="51">
        <v>42461</v>
      </c>
      <c r="M79" s="80"/>
      <c r="N79" s="51">
        <v>42492</v>
      </c>
      <c r="O79" s="100"/>
      <c r="P79" s="80">
        <v>42523</v>
      </c>
      <c r="Q79" s="80"/>
      <c r="R79" s="51">
        <v>42554</v>
      </c>
      <c r="S79" s="80"/>
      <c r="T79" s="51">
        <v>42586</v>
      </c>
      <c r="U79" s="100"/>
      <c r="V79" s="51">
        <v>42618</v>
      </c>
      <c r="W79" s="100"/>
      <c r="X79" s="51">
        <v>42649</v>
      </c>
      <c r="Y79" s="100"/>
      <c r="Z79" s="80">
        <v>42681</v>
      </c>
      <c r="AA79" s="80"/>
      <c r="AB79" s="51">
        <v>42712</v>
      </c>
      <c r="AC79" s="93"/>
      <c r="AD79" s="58" t="s">
        <v>76</v>
      </c>
      <c r="AE79" s="59"/>
      <c r="AF79" s="164">
        <v>42736</v>
      </c>
      <c r="AG79" s="80"/>
      <c r="AH79" s="51">
        <v>42768</v>
      </c>
      <c r="AI79" s="80"/>
      <c r="AJ79" s="51">
        <v>42797</v>
      </c>
      <c r="AK79" s="100"/>
      <c r="AL79" s="80">
        <v>42829</v>
      </c>
      <c r="AM79" s="80"/>
      <c r="AN79" s="51">
        <v>42860</v>
      </c>
      <c r="AO79" s="80"/>
      <c r="AP79" s="51">
        <v>42892</v>
      </c>
      <c r="AQ79" s="80"/>
      <c r="AR79" s="51">
        <v>42923</v>
      </c>
      <c r="AS79" s="100"/>
      <c r="AT79" s="221">
        <v>42955</v>
      </c>
      <c r="AU79" s="222"/>
      <c r="AV79" s="221">
        <v>42987</v>
      </c>
      <c r="AW79" s="222"/>
      <c r="AX79" s="221">
        <v>43018</v>
      </c>
      <c r="AY79" s="222"/>
      <c r="AZ79" s="221">
        <v>43050</v>
      </c>
      <c r="BA79" s="221"/>
      <c r="BB79" s="51">
        <v>43081</v>
      </c>
      <c r="BC79" s="93"/>
      <c r="BD79" s="194" t="s">
        <v>81</v>
      </c>
      <c r="BE79" s="195"/>
      <c r="BF79" s="164">
        <v>43111</v>
      </c>
      <c r="BG79" s="80"/>
      <c r="BH79" s="51">
        <v>43143</v>
      </c>
      <c r="BI79" s="80"/>
      <c r="BJ79" s="51">
        <v>43172</v>
      </c>
      <c r="BK79" s="80"/>
      <c r="BL79" s="51">
        <v>43204</v>
      </c>
      <c r="BM79" s="80"/>
      <c r="BN79" s="51">
        <v>43235</v>
      </c>
      <c r="BO79" s="80"/>
      <c r="BP79" s="51">
        <v>43267</v>
      </c>
      <c r="BQ79" s="80"/>
      <c r="BR79" s="51">
        <v>43298</v>
      </c>
      <c r="BS79" s="80"/>
      <c r="BT79" s="51">
        <v>43330</v>
      </c>
      <c r="BU79" s="80"/>
      <c r="BV79" s="51">
        <v>43362</v>
      </c>
      <c r="BW79" s="80"/>
      <c r="BX79" s="51">
        <v>43393</v>
      </c>
      <c r="BY79" s="100"/>
      <c r="BZ79" s="80">
        <v>43425</v>
      </c>
      <c r="CA79" s="80"/>
      <c r="CB79" s="51">
        <v>43456</v>
      </c>
      <c r="CC79" s="93"/>
      <c r="CD79" s="194" t="s">
        <v>81</v>
      </c>
      <c r="CE79" s="195"/>
      <c r="CF79" s="80">
        <v>43476</v>
      </c>
      <c r="CG79" s="80"/>
      <c r="CH79" s="51">
        <v>43508</v>
      </c>
      <c r="CI79" s="80"/>
      <c r="CJ79" s="51">
        <v>43537</v>
      </c>
      <c r="CK79" s="80"/>
      <c r="CL79" s="51">
        <v>43569</v>
      </c>
      <c r="CM79" s="80"/>
      <c r="CN79" s="194" t="s">
        <v>81</v>
      </c>
      <c r="CO79" s="195"/>
    </row>
    <row r="80" spans="2:93" ht="15" customHeight="1" thickTop="1">
      <c r="B80" s="253" t="s">
        <v>18</v>
      </c>
      <c r="C80" s="254"/>
      <c r="D80" s="254"/>
      <c r="E80" s="255"/>
      <c r="F80" s="280">
        <v>508.83300000000003</v>
      </c>
      <c r="G80" s="272"/>
      <c r="H80" s="271">
        <v>460.47800000000001</v>
      </c>
      <c r="I80" s="272"/>
      <c r="J80" s="280">
        <v>482.60899999999998</v>
      </c>
      <c r="K80" s="280"/>
      <c r="L80" s="271">
        <v>499.404</v>
      </c>
      <c r="M80" s="280"/>
      <c r="N80" s="271">
        <v>539.03</v>
      </c>
      <c r="O80" s="272"/>
      <c r="P80" s="280">
        <v>520.07799999999997</v>
      </c>
      <c r="Q80" s="280"/>
      <c r="R80" s="271">
        <v>534.87400000000002</v>
      </c>
      <c r="S80" s="280"/>
      <c r="T80" s="271">
        <v>530.74099999999999</v>
      </c>
      <c r="U80" s="280"/>
      <c r="V80" s="271">
        <v>506.93299999999999</v>
      </c>
      <c r="W80" s="272"/>
      <c r="X80" s="280">
        <v>549.40800000000002</v>
      </c>
      <c r="Y80" s="280"/>
      <c r="Z80" s="271">
        <v>557.06299999999999</v>
      </c>
      <c r="AA80" s="280"/>
      <c r="AB80" s="271">
        <v>577.05100000000004</v>
      </c>
      <c r="AC80" s="414"/>
      <c r="AD80" s="418">
        <f>F80+H80+J80+L80+N80+P80+R80+T80+V80+X80+Z80+AB80</f>
        <v>6266.5020000000013</v>
      </c>
      <c r="AE80" s="419"/>
      <c r="AF80" s="181">
        <v>597.9</v>
      </c>
      <c r="AG80" s="137"/>
      <c r="AH80" s="115">
        <v>530.39599999999996</v>
      </c>
      <c r="AI80" s="137"/>
      <c r="AJ80" s="115">
        <v>542.36099999999999</v>
      </c>
      <c r="AK80" s="433"/>
      <c r="AL80" s="133">
        <v>561.09900000000005</v>
      </c>
      <c r="AM80" s="133"/>
      <c r="AN80" s="115">
        <v>571.38900000000001</v>
      </c>
      <c r="AO80" s="133"/>
      <c r="AP80" s="115">
        <v>610.97500000000002</v>
      </c>
      <c r="AQ80" s="133"/>
      <c r="AR80" s="115">
        <v>574.48400000000004</v>
      </c>
      <c r="AS80" s="133"/>
      <c r="AT80" s="115">
        <v>585.02800000000002</v>
      </c>
      <c r="AU80" s="133"/>
      <c r="AV80" s="115">
        <v>586.976</v>
      </c>
      <c r="AW80" s="133"/>
      <c r="AX80" s="115">
        <v>624.88</v>
      </c>
      <c r="AY80" s="133"/>
      <c r="AZ80" s="115">
        <v>560.65899999999999</v>
      </c>
      <c r="BA80" s="133"/>
      <c r="BB80" s="115">
        <v>552.048</v>
      </c>
      <c r="BC80" s="116"/>
      <c r="BD80" s="196">
        <f>SUM(AF80:BC80)</f>
        <v>6898.1949999999988</v>
      </c>
      <c r="BE80" s="197"/>
      <c r="BF80" s="181">
        <v>564.82100000000003</v>
      </c>
      <c r="BG80" s="133"/>
      <c r="BH80" s="115">
        <v>496.08</v>
      </c>
      <c r="BI80" s="133"/>
      <c r="BJ80" s="115">
        <v>547.30799999999999</v>
      </c>
      <c r="BK80" s="133"/>
      <c r="BL80" s="115">
        <v>559.42100000000005</v>
      </c>
      <c r="BM80" s="133"/>
      <c r="BN80" s="115">
        <v>575.08699999999999</v>
      </c>
      <c r="BO80" s="133"/>
      <c r="BP80" s="115">
        <v>577.08699999999999</v>
      </c>
      <c r="BQ80" s="133"/>
      <c r="BR80" s="115">
        <v>626.64400000000001</v>
      </c>
      <c r="BS80" s="133"/>
      <c r="BT80" s="115">
        <v>593.25099999999998</v>
      </c>
      <c r="BU80" s="133"/>
      <c r="BV80" s="115">
        <v>626.95600000000002</v>
      </c>
      <c r="BW80" s="133"/>
      <c r="BX80" s="115">
        <v>659.47400000000005</v>
      </c>
      <c r="BY80" s="433"/>
      <c r="BZ80" s="133">
        <v>581.726</v>
      </c>
      <c r="CA80" s="133"/>
      <c r="CB80" s="115">
        <v>606.53800000000001</v>
      </c>
      <c r="CC80" s="116"/>
      <c r="CD80" s="196">
        <v>7014.393</v>
      </c>
      <c r="CE80" s="197"/>
      <c r="CF80" s="133">
        <v>579.45399999999995</v>
      </c>
      <c r="CG80" s="133"/>
      <c r="CH80" s="115">
        <v>533.41099999999994</v>
      </c>
      <c r="CI80" s="133"/>
      <c r="CJ80" s="115">
        <v>556.12599999999998</v>
      </c>
      <c r="CK80" s="133"/>
      <c r="CL80" s="115">
        <v>548.30700000000002</v>
      </c>
      <c r="CM80" s="133"/>
      <c r="CN80" s="196">
        <v>2217.2979999999998</v>
      </c>
      <c r="CO80" s="197"/>
    </row>
    <row r="81" spans="2:93" ht="15" customHeight="1" thickBot="1">
      <c r="B81" s="375" t="s">
        <v>6</v>
      </c>
      <c r="C81" s="376"/>
      <c r="D81" s="376"/>
      <c r="E81" s="377"/>
      <c r="F81" s="135">
        <v>-0.11600000000000001</v>
      </c>
      <c r="G81" s="106"/>
      <c r="H81" s="105">
        <v>0.11799999999999999</v>
      </c>
      <c r="I81" s="106"/>
      <c r="J81" s="135">
        <v>-0.18099999999999999</v>
      </c>
      <c r="K81" s="135"/>
      <c r="L81" s="105">
        <v>-0.154</v>
      </c>
      <c r="M81" s="135"/>
      <c r="N81" s="105">
        <v>-0.10199999999999999</v>
      </c>
      <c r="O81" s="106"/>
      <c r="P81" s="135">
        <v>-9.7000000000000003E-2</v>
      </c>
      <c r="Q81" s="135"/>
      <c r="R81" s="105">
        <v>-0.1</v>
      </c>
      <c r="S81" s="135"/>
      <c r="T81" s="105">
        <v>-0.17</v>
      </c>
      <c r="U81" s="135"/>
      <c r="V81" s="105">
        <v>-0.129</v>
      </c>
      <c r="W81" s="135"/>
      <c r="X81" s="105">
        <f>-0.006</f>
        <v>-6.0000000000000001E-3</v>
      </c>
      <c r="Y81" s="135"/>
      <c r="Z81" s="105">
        <v>5.6000000000000001E-2</v>
      </c>
      <c r="AA81" s="135"/>
      <c r="AB81" s="105">
        <v>0.06</v>
      </c>
      <c r="AC81" s="117"/>
      <c r="AD81" s="420">
        <v>-9.0999999999999998E-2</v>
      </c>
      <c r="AE81" s="421"/>
      <c r="AF81" s="182">
        <f>0.175</f>
        <v>0.17499999999999999</v>
      </c>
      <c r="AG81" s="98"/>
      <c r="AH81" s="180">
        <v>0.152</v>
      </c>
      <c r="AI81" s="98"/>
      <c r="AJ81" s="180">
        <v>0.124</v>
      </c>
      <c r="AK81" s="180"/>
      <c r="AL81" s="154">
        <v>0.124</v>
      </c>
      <c r="AM81" s="98"/>
      <c r="AN81" s="180">
        <v>0.06</v>
      </c>
      <c r="AO81" s="98"/>
      <c r="AP81" s="180">
        <v>0.17499999999999999</v>
      </c>
      <c r="AQ81" s="98"/>
      <c r="AR81" s="180">
        <v>7.3999999999999996E-2</v>
      </c>
      <c r="AS81" s="98"/>
      <c r="AT81" s="180">
        <v>0.10199999999999999</v>
      </c>
      <c r="AU81" s="98"/>
      <c r="AV81" s="180">
        <v>0.158</v>
      </c>
      <c r="AW81" s="98"/>
      <c r="AX81" s="105">
        <v>0.13700000000000001</v>
      </c>
      <c r="AY81" s="135"/>
      <c r="AZ81" s="105">
        <v>6.0000000000000001E-3</v>
      </c>
      <c r="BA81" s="135"/>
      <c r="BB81" s="180">
        <v>-4.2999999999999997E-2</v>
      </c>
      <c r="BC81" s="439"/>
      <c r="BD81" s="198">
        <v>0.10100000000000001</v>
      </c>
      <c r="BE81" s="199"/>
      <c r="BF81" s="182">
        <v>-5.5E-2</v>
      </c>
      <c r="BG81" s="98"/>
      <c r="BH81" s="180">
        <v>-6.5000000000000002E-2</v>
      </c>
      <c r="BI81" s="98"/>
      <c r="BJ81" s="180">
        <v>8.9999999999999993E-3</v>
      </c>
      <c r="BK81" s="98"/>
      <c r="BL81" s="105">
        <v>-3.0000000000000001E-3</v>
      </c>
      <c r="BM81" s="135"/>
      <c r="BN81" s="105">
        <v>6.471948182411591E-3</v>
      </c>
      <c r="BO81" s="135"/>
      <c r="BP81" s="105">
        <v>-5.54654445762921E-2</v>
      </c>
      <c r="BQ81" s="135"/>
      <c r="BR81" s="105">
        <v>9.0999999999999998E-2</v>
      </c>
      <c r="BS81" s="135"/>
      <c r="BT81" s="105">
        <v>1.4055737503162247E-2</v>
      </c>
      <c r="BU81" s="135"/>
      <c r="BV81" s="105">
        <v>6.8111813770920904E-2</v>
      </c>
      <c r="BW81" s="135"/>
      <c r="BX81" s="105">
        <v>5.5361029317628985E-2</v>
      </c>
      <c r="BY81" s="106"/>
      <c r="BZ81" s="135">
        <v>3.757542463422503E-2</v>
      </c>
      <c r="CA81" s="135"/>
      <c r="CB81" s="105">
        <v>9.8705185056371825E-2</v>
      </c>
      <c r="CC81" s="117"/>
      <c r="CD81" s="198">
        <v>1.6844696329982201E-2</v>
      </c>
      <c r="CE81" s="199"/>
      <c r="CF81" s="135">
        <v>2.5907322850956094E-2</v>
      </c>
      <c r="CG81" s="135"/>
      <c r="CH81" s="105">
        <v>7.5251975487824474E-2</v>
      </c>
      <c r="CI81" s="135"/>
      <c r="CJ81" s="105">
        <v>1.6111586163549463E-2</v>
      </c>
      <c r="CK81" s="135"/>
      <c r="CL81" s="105">
        <v>-1.9866969598924644E-2</v>
      </c>
      <c r="CM81" s="135"/>
      <c r="CN81" s="198">
        <v>2.2913504611026703E-2</v>
      </c>
      <c r="CO81" s="199"/>
    </row>
    <row r="82" spans="2:93" ht="15" customHeight="1">
      <c r="B82" s="261" t="s">
        <v>4</v>
      </c>
      <c r="C82" s="261"/>
      <c r="D82" s="3" t="s">
        <v>88</v>
      </c>
      <c r="AL82" s="26"/>
      <c r="AM82" s="26"/>
      <c r="AQ82" s="26"/>
    </row>
    <row r="83" spans="2:93" ht="15" customHeight="1">
      <c r="B83" s="2"/>
      <c r="C83" s="2"/>
      <c r="D83" s="3"/>
      <c r="AL83" s="26"/>
      <c r="AM83" s="26"/>
      <c r="AQ83" s="26"/>
    </row>
    <row r="84" spans="2:93" ht="15" customHeight="1">
      <c r="AQ84" s="26"/>
    </row>
    <row r="85" spans="2:93" ht="15" customHeight="1">
      <c r="B85" s="5" t="s">
        <v>96</v>
      </c>
      <c r="AS85" s="18"/>
    </row>
    <row r="86" spans="2:93" ht="15" customHeight="1" thickBot="1">
      <c r="B86" s="5"/>
      <c r="AT86" s="35"/>
      <c r="AU86" s="35"/>
      <c r="BO86" s="18"/>
      <c r="CO86" s="18" t="s">
        <v>42</v>
      </c>
    </row>
    <row r="87" spans="2:93" ht="15" customHeight="1" thickBot="1">
      <c r="B87" s="264"/>
      <c r="C87" s="265"/>
      <c r="D87" s="265"/>
      <c r="E87" s="266"/>
      <c r="F87" s="80">
        <v>42385</v>
      </c>
      <c r="G87" s="80"/>
      <c r="H87" s="51">
        <v>42417</v>
      </c>
      <c r="I87" s="100"/>
      <c r="J87" s="51">
        <v>42447</v>
      </c>
      <c r="K87" s="100"/>
      <c r="L87" s="51">
        <v>42479</v>
      </c>
      <c r="M87" s="80"/>
      <c r="N87" s="51">
        <v>42492</v>
      </c>
      <c r="O87" s="100"/>
      <c r="P87" s="51">
        <v>42522</v>
      </c>
      <c r="Q87" s="100"/>
      <c r="R87" s="51">
        <v>42553</v>
      </c>
      <c r="S87" s="100"/>
      <c r="T87" s="51">
        <v>42585</v>
      </c>
      <c r="U87" s="100"/>
      <c r="V87" s="51">
        <v>42617</v>
      </c>
      <c r="W87" s="100"/>
      <c r="X87" s="51">
        <v>42649</v>
      </c>
      <c r="Y87" s="100"/>
      <c r="Z87" s="80">
        <v>42681</v>
      </c>
      <c r="AA87" s="80"/>
      <c r="AB87" s="51">
        <v>42712</v>
      </c>
      <c r="AC87" s="93"/>
      <c r="AD87" s="58" t="s">
        <v>76</v>
      </c>
      <c r="AE87" s="59"/>
      <c r="AF87" s="164">
        <v>42736</v>
      </c>
      <c r="AG87" s="100"/>
      <c r="AH87" s="80">
        <v>42768</v>
      </c>
      <c r="AI87" s="80"/>
      <c r="AJ87" s="51">
        <v>42797</v>
      </c>
      <c r="AK87" s="100"/>
      <c r="AL87" s="80">
        <v>42829</v>
      </c>
      <c r="AM87" s="80"/>
      <c r="AN87" s="51">
        <v>42860</v>
      </c>
      <c r="AO87" s="100"/>
      <c r="AP87" s="80">
        <v>42892</v>
      </c>
      <c r="AQ87" s="80"/>
      <c r="AR87" s="51">
        <v>42923</v>
      </c>
      <c r="AS87" s="100"/>
      <c r="AT87" s="221">
        <v>42955</v>
      </c>
      <c r="AU87" s="222"/>
      <c r="AV87" s="221">
        <v>42987</v>
      </c>
      <c r="AW87" s="222"/>
      <c r="AX87" s="221">
        <v>43018</v>
      </c>
      <c r="AY87" s="222"/>
      <c r="AZ87" s="221">
        <v>43050</v>
      </c>
      <c r="BA87" s="222"/>
      <c r="BB87" s="51">
        <v>43081</v>
      </c>
      <c r="BC87" s="93"/>
      <c r="BD87" s="58" t="s">
        <v>81</v>
      </c>
      <c r="BE87" s="59"/>
      <c r="BF87" s="164">
        <v>43111</v>
      </c>
      <c r="BG87" s="100"/>
      <c r="BH87" s="80">
        <v>43133</v>
      </c>
      <c r="BI87" s="80"/>
      <c r="BJ87" s="51">
        <v>43162</v>
      </c>
      <c r="BK87" s="80"/>
      <c r="BL87" s="51">
        <v>43194</v>
      </c>
      <c r="BM87" s="80"/>
      <c r="BN87" s="51">
        <v>43225</v>
      </c>
      <c r="BO87" s="80"/>
      <c r="BP87" s="51">
        <v>43257</v>
      </c>
      <c r="BQ87" s="80"/>
      <c r="BR87" s="51">
        <v>43288</v>
      </c>
      <c r="BS87" s="80"/>
      <c r="BT87" s="51">
        <v>43320</v>
      </c>
      <c r="BU87" s="80"/>
      <c r="BV87" s="51">
        <v>43352</v>
      </c>
      <c r="BW87" s="80"/>
      <c r="BX87" s="51">
        <v>43383</v>
      </c>
      <c r="BY87" s="100"/>
      <c r="BZ87" s="80">
        <v>43415</v>
      </c>
      <c r="CA87" s="80"/>
      <c r="CB87" s="51">
        <v>43446</v>
      </c>
      <c r="CC87" s="93"/>
      <c r="CD87" s="58" t="s">
        <v>81</v>
      </c>
      <c r="CE87" s="59"/>
      <c r="CF87" s="80">
        <v>43473</v>
      </c>
      <c r="CG87" s="80"/>
      <c r="CH87" s="51">
        <v>43505</v>
      </c>
      <c r="CI87" s="80"/>
      <c r="CJ87" s="51">
        <v>43534</v>
      </c>
      <c r="CK87" s="80"/>
      <c r="CL87" s="51">
        <v>43566</v>
      </c>
      <c r="CM87" s="93"/>
      <c r="CN87" s="58" t="s">
        <v>81</v>
      </c>
      <c r="CO87" s="59"/>
    </row>
    <row r="88" spans="2:93" ht="15" customHeight="1" thickTop="1">
      <c r="B88" s="253" t="s">
        <v>30</v>
      </c>
      <c r="C88" s="254"/>
      <c r="D88" s="254"/>
      <c r="E88" s="255"/>
      <c r="F88" s="167">
        <v>1213</v>
      </c>
      <c r="G88" s="137"/>
      <c r="H88" s="118">
        <v>1141</v>
      </c>
      <c r="I88" s="166"/>
      <c r="J88" s="118">
        <v>1239</v>
      </c>
      <c r="K88" s="166"/>
      <c r="L88" s="118">
        <v>1107</v>
      </c>
      <c r="M88" s="137"/>
      <c r="N88" s="263">
        <v>1073</v>
      </c>
      <c r="O88" s="263"/>
      <c r="P88" s="118">
        <v>925</v>
      </c>
      <c r="Q88" s="166"/>
      <c r="R88" s="118">
        <v>1013</v>
      </c>
      <c r="S88" s="166"/>
      <c r="T88" s="118">
        <v>982</v>
      </c>
      <c r="U88" s="166"/>
      <c r="V88" s="118">
        <v>1025</v>
      </c>
      <c r="W88" s="166"/>
      <c r="X88" s="118">
        <v>1053</v>
      </c>
      <c r="Y88" s="166"/>
      <c r="Z88" s="167">
        <v>1078</v>
      </c>
      <c r="AA88" s="137"/>
      <c r="AB88" s="118">
        <v>1166</v>
      </c>
      <c r="AC88" s="258"/>
      <c r="AD88" s="259">
        <f>H88+F88+J88+L88+N88+P88+R88+T88+V88+X88+Z88+AB88</f>
        <v>13015</v>
      </c>
      <c r="AE88" s="260"/>
      <c r="AF88" s="165">
        <v>1260</v>
      </c>
      <c r="AG88" s="166"/>
      <c r="AH88" s="167">
        <v>1180</v>
      </c>
      <c r="AI88" s="137"/>
      <c r="AJ88" s="118">
        <v>1296</v>
      </c>
      <c r="AK88" s="166"/>
      <c r="AL88" s="167">
        <v>1224</v>
      </c>
      <c r="AM88" s="137"/>
      <c r="AN88" s="118">
        <v>1123</v>
      </c>
      <c r="AO88" s="166"/>
      <c r="AP88" s="167">
        <v>985</v>
      </c>
      <c r="AQ88" s="137"/>
      <c r="AR88" s="118">
        <v>1095</v>
      </c>
      <c r="AS88" s="166"/>
      <c r="AT88" s="118">
        <v>1054</v>
      </c>
      <c r="AU88" s="166"/>
      <c r="AV88" s="118">
        <v>1034</v>
      </c>
      <c r="AW88" s="166"/>
      <c r="AX88" s="118">
        <v>1150</v>
      </c>
      <c r="AY88" s="166"/>
      <c r="AZ88" s="118">
        <v>1115</v>
      </c>
      <c r="BA88" s="137"/>
      <c r="BB88" s="490">
        <v>1150</v>
      </c>
      <c r="BC88" s="491"/>
      <c r="BD88" s="232">
        <f>SUM(AF88:BC88)</f>
        <v>13666</v>
      </c>
      <c r="BE88" s="233"/>
      <c r="BF88" s="165">
        <v>1237</v>
      </c>
      <c r="BG88" s="166"/>
      <c r="BH88" s="167">
        <v>1119</v>
      </c>
      <c r="BI88" s="137"/>
      <c r="BJ88" s="118">
        <v>1331</v>
      </c>
      <c r="BK88" s="137"/>
      <c r="BL88" s="118">
        <v>1199</v>
      </c>
      <c r="BM88" s="137"/>
      <c r="BN88" s="118">
        <v>1231</v>
      </c>
      <c r="BO88" s="137"/>
      <c r="BP88" s="118">
        <v>1058</v>
      </c>
      <c r="BQ88" s="137"/>
      <c r="BR88" s="118">
        <v>1071</v>
      </c>
      <c r="BS88" s="137"/>
      <c r="BT88" s="118">
        <v>1079</v>
      </c>
      <c r="BU88" s="137"/>
      <c r="BV88" s="118">
        <v>1055</v>
      </c>
      <c r="BW88" s="167"/>
      <c r="BX88" s="118">
        <v>1124</v>
      </c>
      <c r="BY88" s="262"/>
      <c r="BZ88" s="167">
        <v>1083</v>
      </c>
      <c r="CA88" s="167"/>
      <c r="CB88" s="118">
        <v>1105</v>
      </c>
      <c r="CC88" s="119"/>
      <c r="CD88" s="200">
        <v>13692</v>
      </c>
      <c r="CE88" s="201"/>
      <c r="CF88" s="167">
        <v>1238</v>
      </c>
      <c r="CG88" s="167"/>
      <c r="CH88" s="118">
        <v>1181</v>
      </c>
      <c r="CI88" s="167"/>
      <c r="CJ88" s="118">
        <v>1277</v>
      </c>
      <c r="CK88" s="167"/>
      <c r="CL88" s="118">
        <v>1203</v>
      </c>
      <c r="CM88" s="119"/>
      <c r="CN88" s="200">
        <v>4899</v>
      </c>
      <c r="CO88" s="201"/>
    </row>
    <row r="89" spans="2:93" ht="15" customHeight="1" thickBot="1">
      <c r="B89" s="378" t="s">
        <v>6</v>
      </c>
      <c r="C89" s="379"/>
      <c r="D89" s="379"/>
      <c r="E89" s="380"/>
      <c r="F89" s="142">
        <v>2.3E-2</v>
      </c>
      <c r="G89" s="138"/>
      <c r="H89" s="120">
        <v>-3.3000000000000002E-2</v>
      </c>
      <c r="I89" s="169"/>
      <c r="J89" s="120">
        <v>-4.3999999999999997E-2</v>
      </c>
      <c r="K89" s="169"/>
      <c r="L89" s="120">
        <v>-9.7000000000000003E-2</v>
      </c>
      <c r="M89" s="138"/>
      <c r="N89" s="279">
        <v>-8.3000000000000004E-2</v>
      </c>
      <c r="O89" s="279"/>
      <c r="P89" s="120">
        <v>-0.13600000000000001</v>
      </c>
      <c r="Q89" s="169"/>
      <c r="R89" s="120">
        <v>-8.5000000000000006E-2</v>
      </c>
      <c r="S89" s="169"/>
      <c r="T89" s="120">
        <v>-0.11799999999999999</v>
      </c>
      <c r="U89" s="169"/>
      <c r="V89" s="120">
        <v>-2.4E-2</v>
      </c>
      <c r="W89" s="169"/>
      <c r="X89" s="120">
        <v>-8.5000000000000006E-2</v>
      </c>
      <c r="Y89" s="169"/>
      <c r="Z89" s="142">
        <v>-3.4000000000000002E-2</v>
      </c>
      <c r="AA89" s="138"/>
      <c r="AB89" s="120">
        <v>3.4000000000000002E-2</v>
      </c>
      <c r="AC89" s="427"/>
      <c r="AD89" s="424">
        <v>-5.7000000000000002E-2</v>
      </c>
      <c r="AE89" s="425"/>
      <c r="AF89" s="168">
        <v>3.9E-2</v>
      </c>
      <c r="AG89" s="169"/>
      <c r="AH89" s="142">
        <v>3.4000000000000002E-2</v>
      </c>
      <c r="AI89" s="138"/>
      <c r="AJ89" s="120">
        <v>4.5999999999999999E-2</v>
      </c>
      <c r="AK89" s="169"/>
      <c r="AL89" s="142">
        <v>0.106</v>
      </c>
      <c r="AM89" s="138"/>
      <c r="AN89" s="120">
        <v>4.7E-2</v>
      </c>
      <c r="AO89" s="169"/>
      <c r="AP89" s="142">
        <v>6.5000000000000002E-2</v>
      </c>
      <c r="AQ89" s="138"/>
      <c r="AR89" s="120">
        <v>8.1000000000000003E-2</v>
      </c>
      <c r="AS89" s="138"/>
      <c r="AT89" s="120">
        <v>7.2999999999999995E-2</v>
      </c>
      <c r="AU89" s="138"/>
      <c r="AV89" s="120">
        <v>8.9999999999999993E-3</v>
      </c>
      <c r="AW89" s="138"/>
      <c r="AX89" s="120">
        <v>9.1999999999999998E-2</v>
      </c>
      <c r="AY89" s="138"/>
      <c r="AZ89" s="120">
        <v>3.4000000000000002E-2</v>
      </c>
      <c r="BA89" s="138"/>
      <c r="BB89" s="120">
        <v>-1.4E-2</v>
      </c>
      <c r="BC89" s="492"/>
      <c r="BD89" s="230">
        <v>0.05</v>
      </c>
      <c r="BE89" s="231"/>
      <c r="BF89" s="168">
        <v>-1.7999999999999999E-2</v>
      </c>
      <c r="BG89" s="169"/>
      <c r="BH89" s="142">
        <v>-5.1999999999999998E-2</v>
      </c>
      <c r="BI89" s="138"/>
      <c r="BJ89" s="120">
        <v>2.7E-2</v>
      </c>
      <c r="BK89" s="138"/>
      <c r="BL89" s="120">
        <v>-0.02</v>
      </c>
      <c r="BM89" s="138"/>
      <c r="BN89" s="120">
        <v>9.6000000000000002E-2</v>
      </c>
      <c r="BO89" s="138"/>
      <c r="BP89" s="120">
        <v>7.3999999999999996E-2</v>
      </c>
      <c r="BQ89" s="138"/>
      <c r="BR89" s="120">
        <v>-2.1999999999999999E-2</v>
      </c>
      <c r="BS89" s="138"/>
      <c r="BT89" s="120">
        <v>2.371916508538896E-2</v>
      </c>
      <c r="BU89" s="138"/>
      <c r="BV89" s="120">
        <v>2.0309477756286221E-2</v>
      </c>
      <c r="BW89" s="142"/>
      <c r="BX89" s="120">
        <v>-2.2608695652173938E-2</v>
      </c>
      <c r="BY89" s="203"/>
      <c r="BZ89" s="142">
        <v>-2.8699551569506765E-2</v>
      </c>
      <c r="CA89" s="142"/>
      <c r="CB89" s="120">
        <v>-3.9130434782608692E-2</v>
      </c>
      <c r="CC89" s="121"/>
      <c r="CD89" s="130">
        <v>1.9025318308210082E-3</v>
      </c>
      <c r="CE89" s="131"/>
      <c r="CF89" s="142">
        <v>8.0840743734844622E-4</v>
      </c>
      <c r="CG89" s="142"/>
      <c r="CH89" s="120">
        <v>5.5406613047363829E-2</v>
      </c>
      <c r="CI89" s="142"/>
      <c r="CJ89" s="120">
        <v>-4.0570999248685236E-2</v>
      </c>
      <c r="CK89" s="142"/>
      <c r="CL89" s="120">
        <v>3.3361134278564464E-3</v>
      </c>
      <c r="CM89" s="121"/>
      <c r="CN89" s="130">
        <v>2.6606631191159469E-3</v>
      </c>
      <c r="CO89" s="131"/>
    </row>
    <row r="90" spans="2:93" ht="15" customHeight="1" thickTop="1">
      <c r="B90" s="253" t="s">
        <v>31</v>
      </c>
      <c r="C90" s="254"/>
      <c r="D90" s="254"/>
      <c r="E90" s="255"/>
      <c r="F90" s="167">
        <v>17188</v>
      </c>
      <c r="G90" s="166"/>
      <c r="H90" s="118">
        <v>17509</v>
      </c>
      <c r="I90" s="166"/>
      <c r="J90" s="167">
        <v>17359</v>
      </c>
      <c r="K90" s="166"/>
      <c r="L90" s="118">
        <v>15401</v>
      </c>
      <c r="M90" s="166"/>
      <c r="N90" s="118">
        <v>15414</v>
      </c>
      <c r="O90" s="166"/>
      <c r="P90" s="118">
        <v>14571</v>
      </c>
      <c r="Q90" s="166"/>
      <c r="R90" s="118">
        <v>17215</v>
      </c>
      <c r="S90" s="166"/>
      <c r="T90" s="118">
        <v>17456</v>
      </c>
      <c r="U90" s="166"/>
      <c r="V90" s="118">
        <v>18663</v>
      </c>
      <c r="W90" s="166"/>
      <c r="X90" s="118">
        <v>19312</v>
      </c>
      <c r="Y90" s="166"/>
      <c r="Z90" s="167">
        <v>19333</v>
      </c>
      <c r="AA90" s="137"/>
      <c r="AB90" s="118">
        <v>20486</v>
      </c>
      <c r="AC90" s="258"/>
      <c r="AD90" s="259">
        <v>209908</v>
      </c>
      <c r="AE90" s="260"/>
      <c r="AF90" s="165">
        <v>22313</v>
      </c>
      <c r="AG90" s="166"/>
      <c r="AH90" s="167">
        <v>20385</v>
      </c>
      <c r="AI90" s="137"/>
      <c r="AJ90" s="118">
        <v>21198</v>
      </c>
      <c r="AK90" s="166"/>
      <c r="AL90" s="167">
        <v>19879</v>
      </c>
      <c r="AM90" s="137"/>
      <c r="AN90" s="118">
        <v>20532</v>
      </c>
      <c r="AO90" s="166"/>
      <c r="AP90" s="167">
        <v>18362.599999999999</v>
      </c>
      <c r="AQ90" s="137"/>
      <c r="AR90" s="118">
        <v>20751</v>
      </c>
      <c r="AS90" s="137"/>
      <c r="AT90" s="118">
        <v>20025</v>
      </c>
      <c r="AU90" s="137"/>
      <c r="AV90" s="118">
        <v>18432</v>
      </c>
      <c r="AW90" s="137"/>
      <c r="AX90" s="118">
        <v>21352.5</v>
      </c>
      <c r="AY90" s="137"/>
      <c r="AZ90" s="118">
        <v>19856</v>
      </c>
      <c r="BA90" s="137"/>
      <c r="BB90" s="490">
        <v>21599</v>
      </c>
      <c r="BC90" s="491"/>
      <c r="BD90" s="232">
        <v>244684</v>
      </c>
      <c r="BE90" s="233"/>
      <c r="BF90" s="165">
        <v>20239</v>
      </c>
      <c r="BG90" s="166"/>
      <c r="BH90" s="167">
        <v>19700</v>
      </c>
      <c r="BI90" s="137"/>
      <c r="BJ90" s="118">
        <v>21992</v>
      </c>
      <c r="BK90" s="137"/>
      <c r="BL90" s="118">
        <v>21570</v>
      </c>
      <c r="BM90" s="137"/>
      <c r="BN90" s="118">
        <v>22569</v>
      </c>
      <c r="BO90" s="137"/>
      <c r="BP90" s="118">
        <v>19835</v>
      </c>
      <c r="BQ90" s="137"/>
      <c r="BR90" s="118">
        <v>22284</v>
      </c>
      <c r="BS90" s="137"/>
      <c r="BT90" s="118">
        <v>21940</v>
      </c>
      <c r="BU90" s="137"/>
      <c r="BV90" s="118">
        <v>22212</v>
      </c>
      <c r="BW90" s="167"/>
      <c r="BX90" s="118">
        <v>21564</v>
      </c>
      <c r="BY90" s="262"/>
      <c r="BZ90" s="167">
        <v>20949</v>
      </c>
      <c r="CA90" s="167"/>
      <c r="CB90" s="118">
        <v>21214</v>
      </c>
      <c r="CC90" s="119"/>
      <c r="CD90" s="200">
        <v>256068</v>
      </c>
      <c r="CE90" s="201"/>
      <c r="CF90" s="167">
        <v>21279</v>
      </c>
      <c r="CG90" s="167"/>
      <c r="CH90" s="118">
        <v>19829</v>
      </c>
      <c r="CI90" s="167"/>
      <c r="CJ90" s="118">
        <v>20680</v>
      </c>
      <c r="CK90" s="167"/>
      <c r="CL90" s="118">
        <v>20835</v>
      </c>
      <c r="CM90" s="119"/>
      <c r="CN90" s="200">
        <v>82623</v>
      </c>
      <c r="CO90" s="201"/>
    </row>
    <row r="91" spans="2:93" ht="15" customHeight="1" thickBot="1">
      <c r="B91" s="267" t="s">
        <v>6</v>
      </c>
      <c r="C91" s="268"/>
      <c r="D91" s="268"/>
      <c r="E91" s="269"/>
      <c r="F91" s="135">
        <v>-0.106</v>
      </c>
      <c r="G91" s="106"/>
      <c r="H91" s="105">
        <v>-6.2E-2</v>
      </c>
      <c r="I91" s="106"/>
      <c r="J91" s="135">
        <v>-0.127</v>
      </c>
      <c r="K91" s="106"/>
      <c r="L91" s="105">
        <v>-0.20100000000000001</v>
      </c>
      <c r="M91" s="106"/>
      <c r="N91" s="105">
        <v>-0.22800000000000001</v>
      </c>
      <c r="O91" s="106"/>
      <c r="P91" s="105">
        <v>-5.5E-2</v>
      </c>
      <c r="Q91" s="106"/>
      <c r="R91" s="105">
        <v>-2.1999999999999999E-2</v>
      </c>
      <c r="S91" s="106"/>
      <c r="T91" s="105">
        <v>-1.9E-2</v>
      </c>
      <c r="U91" s="106"/>
      <c r="V91" s="105">
        <v>0.221</v>
      </c>
      <c r="W91" s="106"/>
      <c r="X91" s="105">
        <v>6.5000000000000002E-2</v>
      </c>
      <c r="Y91" s="106"/>
      <c r="Z91" s="135">
        <v>1E-3</v>
      </c>
      <c r="AA91" s="135"/>
      <c r="AB91" s="105">
        <v>0.24299999999999999</v>
      </c>
      <c r="AC91" s="117"/>
      <c r="AD91" s="304">
        <v>-3.3000000000000002E-2</v>
      </c>
      <c r="AE91" s="305"/>
      <c r="AF91" s="163">
        <v>0.29799999999999999</v>
      </c>
      <c r="AG91" s="106"/>
      <c r="AH91" s="135">
        <v>0.16400000000000001</v>
      </c>
      <c r="AI91" s="135"/>
      <c r="AJ91" s="105">
        <v>0.221</v>
      </c>
      <c r="AK91" s="106"/>
      <c r="AL91" s="135">
        <v>0.29099999999999998</v>
      </c>
      <c r="AM91" s="135"/>
      <c r="AN91" s="105">
        <v>0.33200000000000002</v>
      </c>
      <c r="AO91" s="106"/>
      <c r="AP91" s="135">
        <v>0.26</v>
      </c>
      <c r="AQ91" s="135"/>
      <c r="AR91" s="105">
        <v>0.20499999999999999</v>
      </c>
      <c r="AS91" s="135"/>
      <c r="AT91" s="105">
        <v>0.14699999999999999</v>
      </c>
      <c r="AU91" s="135"/>
      <c r="AV91" s="105">
        <v>-1.2E-2</v>
      </c>
      <c r="AW91" s="135"/>
      <c r="AX91" s="105">
        <v>0.106</v>
      </c>
      <c r="AY91" s="135"/>
      <c r="AZ91" s="105">
        <v>2.7E-2</v>
      </c>
      <c r="BA91" s="135"/>
      <c r="BB91" s="105">
        <v>5.3999999999999999E-2</v>
      </c>
      <c r="BC91" s="117"/>
      <c r="BD91" s="234">
        <v>0.16600000000000001</v>
      </c>
      <c r="BE91" s="235"/>
      <c r="BF91" s="163">
        <v>-9.2999999999999999E-2</v>
      </c>
      <c r="BG91" s="106"/>
      <c r="BH91" s="135">
        <v>-3.4000000000000002E-2</v>
      </c>
      <c r="BI91" s="135"/>
      <c r="BJ91" s="105">
        <v>3.6999999999999998E-2</v>
      </c>
      <c r="BK91" s="135"/>
      <c r="BL91" s="105">
        <v>8.5000000000000006E-2</v>
      </c>
      <c r="BM91" s="135"/>
      <c r="BN91" s="105">
        <v>9.9000000000000005E-2</v>
      </c>
      <c r="BO91" s="135"/>
      <c r="BP91" s="105">
        <v>0.08</v>
      </c>
      <c r="BQ91" s="135"/>
      <c r="BR91" s="105">
        <v>7.3999999999999996E-2</v>
      </c>
      <c r="BS91" s="135"/>
      <c r="BT91" s="105">
        <v>9.6000000000000002E-2</v>
      </c>
      <c r="BU91" s="135"/>
      <c r="BV91" s="105">
        <v>0.20509120107640055</v>
      </c>
      <c r="BW91" s="135"/>
      <c r="BX91" s="105">
        <v>1.2774751080217861E-2</v>
      </c>
      <c r="BY91" s="106"/>
      <c r="BZ91" s="135">
        <v>5.6642792292948663E-2</v>
      </c>
      <c r="CA91" s="135"/>
      <c r="CB91" s="105">
        <v>-1.7816577639414244E-2</v>
      </c>
      <c r="CC91" s="117"/>
      <c r="CD91" s="198">
        <v>4.6913741684013965E-2</v>
      </c>
      <c r="CE91" s="199"/>
      <c r="CF91" s="135">
        <v>5.1385938040416912E-2</v>
      </c>
      <c r="CG91" s="135"/>
      <c r="CH91" s="105">
        <v>6.5482233502538456E-3</v>
      </c>
      <c r="CI91" s="135"/>
      <c r="CJ91" s="105">
        <v>-0.06</v>
      </c>
      <c r="CK91" s="135"/>
      <c r="CL91" s="105">
        <v>-3.4075104311543813E-2</v>
      </c>
      <c r="CM91" s="117"/>
      <c r="CN91" s="198">
        <v>-1.0514844133603152E-2</v>
      </c>
      <c r="CO91" s="199"/>
    </row>
    <row r="92" spans="2:93" ht="15" customHeight="1">
      <c r="B92" s="261" t="s">
        <v>3</v>
      </c>
      <c r="C92" s="261"/>
      <c r="D92" s="12" t="s">
        <v>41</v>
      </c>
      <c r="AU92" s="26"/>
    </row>
    <row r="93" spans="2:93" ht="15" customHeight="1">
      <c r="B93" s="261" t="s">
        <v>4</v>
      </c>
      <c r="C93" s="261"/>
      <c r="D93" s="3" t="s">
        <v>43</v>
      </c>
      <c r="AG93" s="26"/>
      <c r="AI93" s="6"/>
    </row>
    <row r="94" spans="2:93" ht="15" customHeight="1">
      <c r="B94" s="2"/>
      <c r="C94" s="2"/>
      <c r="D94" s="3"/>
      <c r="AG94" s="26"/>
      <c r="AI94" s="6"/>
      <c r="AX94" s="26"/>
    </row>
    <row r="95" spans="2:93" ht="15" customHeight="1">
      <c r="B95" s="2"/>
      <c r="C95" s="2"/>
      <c r="D95" s="3"/>
      <c r="AG95" s="26"/>
      <c r="AI95" s="6"/>
      <c r="AX95" s="26"/>
    </row>
    <row r="96" spans="2:93" ht="15" customHeight="1">
      <c r="B96" s="5" t="s">
        <v>72</v>
      </c>
      <c r="AS96" s="18"/>
    </row>
    <row r="97" spans="2:91" ht="15" customHeight="1" thickBot="1">
      <c r="B97" s="5"/>
      <c r="AU97" s="35"/>
      <c r="BM97" s="18"/>
      <c r="CM97" s="18" t="s">
        <v>74</v>
      </c>
    </row>
    <row r="98" spans="2:91" ht="15" customHeight="1" thickBot="1">
      <c r="B98" s="264"/>
      <c r="C98" s="265"/>
      <c r="D98" s="265"/>
      <c r="E98" s="266"/>
      <c r="F98" s="80">
        <v>42385</v>
      </c>
      <c r="G98" s="100"/>
      <c r="H98" s="80">
        <v>42417</v>
      </c>
      <c r="I98" s="100"/>
      <c r="J98" s="80">
        <v>42460</v>
      </c>
      <c r="K98" s="100"/>
      <c r="L98" s="80">
        <v>42461</v>
      </c>
      <c r="M98" s="100"/>
      <c r="N98" s="80">
        <v>42492</v>
      </c>
      <c r="O98" s="100"/>
      <c r="P98" s="80">
        <v>42524</v>
      </c>
      <c r="Q98" s="100"/>
      <c r="R98" s="80">
        <v>42555</v>
      </c>
      <c r="S98" s="100"/>
      <c r="T98" s="80">
        <v>42587</v>
      </c>
      <c r="U98" s="100"/>
      <c r="V98" s="80">
        <v>42619</v>
      </c>
      <c r="W98" s="100"/>
      <c r="X98" s="51">
        <v>42649</v>
      </c>
      <c r="Y98" s="80"/>
      <c r="Z98" s="51">
        <v>42680</v>
      </c>
      <c r="AA98" s="100"/>
      <c r="AB98" s="51">
        <v>42710</v>
      </c>
      <c r="AC98" s="93"/>
      <c r="AD98" s="58" t="s">
        <v>76</v>
      </c>
      <c r="AE98" s="426"/>
      <c r="AF98" s="164">
        <v>42741</v>
      </c>
      <c r="AG98" s="100"/>
      <c r="AH98" s="51">
        <v>42773</v>
      </c>
      <c r="AI98" s="100"/>
      <c r="AJ98" s="51">
        <v>42797</v>
      </c>
      <c r="AK98" s="80"/>
      <c r="AL98" s="51">
        <v>42829</v>
      </c>
      <c r="AM98" s="80"/>
      <c r="AN98" s="51">
        <v>42860</v>
      </c>
      <c r="AO98" s="100"/>
      <c r="AP98" s="51">
        <v>42892</v>
      </c>
      <c r="AQ98" s="100"/>
      <c r="AR98" s="221">
        <v>42923</v>
      </c>
      <c r="AS98" s="222"/>
      <c r="AT98" s="221">
        <v>42955</v>
      </c>
      <c r="AU98" s="222"/>
      <c r="AV98" s="221">
        <v>42987</v>
      </c>
      <c r="AW98" s="222"/>
      <c r="AX98" s="221">
        <v>43018</v>
      </c>
      <c r="AY98" s="222"/>
      <c r="AZ98" s="221">
        <v>43050</v>
      </c>
      <c r="BA98" s="222"/>
      <c r="BB98" s="51">
        <v>43081</v>
      </c>
      <c r="BC98" s="93"/>
      <c r="BD98" s="58" t="s">
        <v>81</v>
      </c>
      <c r="BE98" s="59"/>
      <c r="BF98" s="164">
        <v>43111</v>
      </c>
      <c r="BG98" s="80"/>
      <c r="BH98" s="51">
        <v>43143</v>
      </c>
      <c r="BI98" s="80"/>
      <c r="BJ98" s="51">
        <v>43172</v>
      </c>
      <c r="BK98" s="80"/>
      <c r="BL98" s="51">
        <v>43204</v>
      </c>
      <c r="BM98" s="80"/>
      <c r="BN98" s="51">
        <v>43235</v>
      </c>
      <c r="BO98" s="80"/>
      <c r="BP98" s="51">
        <v>43267</v>
      </c>
      <c r="BQ98" s="100"/>
      <c r="BR98" s="51">
        <v>43298</v>
      </c>
      <c r="BS98" s="80"/>
      <c r="BT98" s="51">
        <v>43330</v>
      </c>
      <c r="BU98" s="80"/>
      <c r="BV98" s="51">
        <v>43362</v>
      </c>
      <c r="BW98" s="100"/>
      <c r="BX98" s="80">
        <v>43393</v>
      </c>
      <c r="BY98" s="80"/>
      <c r="BZ98" s="51">
        <v>43405</v>
      </c>
      <c r="CA98" s="80"/>
      <c r="CB98" s="51">
        <v>43436</v>
      </c>
      <c r="CC98" s="93"/>
      <c r="CD98" s="58" t="s">
        <v>81</v>
      </c>
      <c r="CE98" s="59"/>
      <c r="CF98" s="51">
        <v>43466</v>
      </c>
      <c r="CG98" s="80"/>
      <c r="CH98" s="51">
        <v>43498</v>
      </c>
      <c r="CI98" s="100"/>
      <c r="CJ98" s="51">
        <v>43527</v>
      </c>
      <c r="CK98" s="80"/>
      <c r="CL98" s="58" t="s">
        <v>81</v>
      </c>
      <c r="CM98" s="59"/>
    </row>
    <row r="99" spans="2:91" ht="15" customHeight="1" thickTop="1">
      <c r="B99" s="253" t="s">
        <v>14</v>
      </c>
      <c r="C99" s="254"/>
      <c r="D99" s="254"/>
      <c r="E99" s="255"/>
      <c r="F99" s="262">
        <v>224.32</v>
      </c>
      <c r="G99" s="263"/>
      <c r="H99" s="262">
        <v>223.80799999999999</v>
      </c>
      <c r="I99" s="263"/>
      <c r="J99" s="262">
        <v>213.708</v>
      </c>
      <c r="K99" s="263"/>
      <c r="L99" s="262">
        <v>174.964</v>
      </c>
      <c r="M99" s="263"/>
      <c r="N99" s="262">
        <v>156.376</v>
      </c>
      <c r="O99" s="263"/>
      <c r="P99" s="262">
        <v>160.06100000000001</v>
      </c>
      <c r="Q99" s="263"/>
      <c r="R99" s="262">
        <v>189.797</v>
      </c>
      <c r="S99" s="263"/>
      <c r="T99" s="102">
        <v>180.459</v>
      </c>
      <c r="U99" s="274"/>
      <c r="V99" s="102">
        <v>167.125</v>
      </c>
      <c r="W99" s="274"/>
      <c r="X99" s="102">
        <v>189.369</v>
      </c>
      <c r="Y99" s="274"/>
      <c r="Z99" s="102">
        <v>201.858</v>
      </c>
      <c r="AA99" s="274"/>
      <c r="AB99" s="102">
        <v>254.86</v>
      </c>
      <c r="AC99" s="274"/>
      <c r="AD99" s="128">
        <v>2336.7440000000001</v>
      </c>
      <c r="AE99" s="126"/>
      <c r="AF99" s="303">
        <v>219.31782000000001</v>
      </c>
      <c r="AG99" s="223"/>
      <c r="AH99" s="223">
        <v>180.89717999999999</v>
      </c>
      <c r="AI99" s="223"/>
      <c r="AJ99" s="223">
        <v>241.26599999999999</v>
      </c>
      <c r="AK99" s="223"/>
      <c r="AL99" s="223">
        <v>225.85300000000001</v>
      </c>
      <c r="AM99" s="223"/>
      <c r="AN99" s="223">
        <v>174.245</v>
      </c>
      <c r="AO99" s="223"/>
      <c r="AP99" s="223">
        <v>169.93600000000001</v>
      </c>
      <c r="AQ99" s="223"/>
      <c r="AR99" s="223">
        <v>201.5</v>
      </c>
      <c r="AS99" s="224"/>
      <c r="AT99" s="223">
        <v>191.12200000000001</v>
      </c>
      <c r="AU99" s="224"/>
      <c r="AV99" s="223">
        <v>175.339</v>
      </c>
      <c r="AW99" s="224"/>
      <c r="AX99" s="223">
        <v>180.827</v>
      </c>
      <c r="AY99" s="224"/>
      <c r="AZ99" s="223">
        <v>193.62700000000001</v>
      </c>
      <c r="BA99" s="224"/>
      <c r="BB99" s="223">
        <v>268.18700000000001</v>
      </c>
      <c r="BC99" s="224"/>
      <c r="BD99" s="186">
        <f>SUM(AF99:BC99)</f>
        <v>2422.1170000000002</v>
      </c>
      <c r="BE99" s="187"/>
      <c r="BF99" s="170">
        <v>224.36799999999999</v>
      </c>
      <c r="BG99" s="107"/>
      <c r="BH99" s="107">
        <v>204.02199999999999</v>
      </c>
      <c r="BI99" s="136"/>
      <c r="BJ99" s="107">
        <v>239.429</v>
      </c>
      <c r="BK99" s="136"/>
      <c r="BL99" s="107">
        <v>201.702</v>
      </c>
      <c r="BM99" s="136"/>
      <c r="BN99" s="107">
        <v>164.96700000000001</v>
      </c>
      <c r="BO99" s="136"/>
      <c r="BP99" s="107">
        <v>177</v>
      </c>
      <c r="BQ99" s="498"/>
      <c r="BR99" s="107">
        <v>201.166</v>
      </c>
      <c r="BS99" s="136"/>
      <c r="BT99" s="107">
        <v>189.84</v>
      </c>
      <c r="BU99" s="136"/>
      <c r="BV99" s="107">
        <v>162.06800000000001</v>
      </c>
      <c r="BW99" s="498"/>
      <c r="BX99" s="136">
        <v>185.68199999999999</v>
      </c>
      <c r="BY99" s="136"/>
      <c r="BZ99" s="107">
        <v>220.494</v>
      </c>
      <c r="CA99" s="136"/>
      <c r="CB99" s="107">
        <v>251.44200000000001</v>
      </c>
      <c r="CC99" s="108"/>
      <c r="CD99" s="186">
        <f>SUM(BF99:CC99)</f>
        <v>2422.1799999999998</v>
      </c>
      <c r="CE99" s="187"/>
      <c r="CF99" s="223">
        <v>264.101</v>
      </c>
      <c r="CG99" s="224"/>
      <c r="CH99" s="223">
        <v>196.464</v>
      </c>
      <c r="CI99" s="223"/>
      <c r="CJ99" s="223">
        <v>186.113</v>
      </c>
      <c r="CK99" s="224"/>
      <c r="CL99" s="186">
        <v>646.678</v>
      </c>
      <c r="CM99" s="187"/>
    </row>
    <row r="100" spans="2:91" ht="15" customHeight="1" thickBot="1">
      <c r="B100" s="267" t="s">
        <v>6</v>
      </c>
      <c r="C100" s="268"/>
      <c r="D100" s="268"/>
      <c r="E100" s="269"/>
      <c r="F100" s="256" t="s">
        <v>54</v>
      </c>
      <c r="G100" s="257"/>
      <c r="H100" s="256" t="s">
        <v>54</v>
      </c>
      <c r="I100" s="257"/>
      <c r="J100" s="256" t="s">
        <v>54</v>
      </c>
      <c r="K100" s="257"/>
      <c r="L100" s="256" t="s">
        <v>54</v>
      </c>
      <c r="M100" s="257"/>
      <c r="N100" s="256" t="s">
        <v>54</v>
      </c>
      <c r="O100" s="257"/>
      <c r="P100" s="256" t="s">
        <v>54</v>
      </c>
      <c r="Q100" s="257"/>
      <c r="R100" s="256" t="s">
        <v>54</v>
      </c>
      <c r="S100" s="257"/>
      <c r="T100" s="256" t="s">
        <v>54</v>
      </c>
      <c r="U100" s="257"/>
      <c r="V100" s="256" t="s">
        <v>54</v>
      </c>
      <c r="W100" s="257"/>
      <c r="X100" s="256" t="s">
        <v>54</v>
      </c>
      <c r="Y100" s="257"/>
      <c r="Z100" s="256" t="s">
        <v>54</v>
      </c>
      <c r="AA100" s="257"/>
      <c r="AB100" s="257" t="s">
        <v>54</v>
      </c>
      <c r="AC100" s="273"/>
      <c r="AD100" s="106">
        <v>2.4E-2</v>
      </c>
      <c r="AE100" s="105"/>
      <c r="AF100" s="176">
        <v>-2.2299304564907141E-2</v>
      </c>
      <c r="AG100" s="220"/>
      <c r="AH100" s="220">
        <v>-0.19173050114383761</v>
      </c>
      <c r="AI100" s="220"/>
      <c r="AJ100" s="220">
        <v>0.129</v>
      </c>
      <c r="AK100" s="220"/>
      <c r="AL100" s="220">
        <v>0.29099999999999998</v>
      </c>
      <c r="AM100" s="220"/>
      <c r="AN100" s="220">
        <v>0.114</v>
      </c>
      <c r="AO100" s="220"/>
      <c r="AP100" s="220">
        <v>6.2E-2</v>
      </c>
      <c r="AQ100" s="220"/>
      <c r="AR100" s="220">
        <v>6.2E-2</v>
      </c>
      <c r="AS100" s="109"/>
      <c r="AT100" s="220">
        <v>5.8999999999999997E-2</v>
      </c>
      <c r="AU100" s="109"/>
      <c r="AV100" s="220">
        <v>4.9000000000000002E-2</v>
      </c>
      <c r="AW100" s="109"/>
      <c r="AX100" s="220">
        <v>-4.4999999999999998E-2</v>
      </c>
      <c r="AY100" s="109"/>
      <c r="AZ100" s="220">
        <v>-4.1000000000000002E-2</v>
      </c>
      <c r="BA100" s="109"/>
      <c r="BB100" s="220">
        <v>5.1999999999999998E-2</v>
      </c>
      <c r="BC100" s="109"/>
      <c r="BD100" s="188">
        <f>BD99/AD99-1</f>
        <v>3.6535024803743932E-2</v>
      </c>
      <c r="BE100" s="189"/>
      <c r="BF100" s="176">
        <v>2.3026765449337239E-2</v>
      </c>
      <c r="BG100" s="109"/>
      <c r="BH100" s="109">
        <v>6.8000000000000005E-2</v>
      </c>
      <c r="BI100" s="160"/>
      <c r="BJ100" s="109">
        <v>-8.0000000000000002E-3</v>
      </c>
      <c r="BK100" s="160"/>
      <c r="BL100" s="109">
        <v>-0.107</v>
      </c>
      <c r="BM100" s="160"/>
      <c r="BN100" s="109">
        <v>-5.344786036423721E-2</v>
      </c>
      <c r="BO100" s="160"/>
      <c r="BP100" s="109">
        <v>0.04</v>
      </c>
      <c r="BQ100" s="499"/>
      <c r="BR100" s="109">
        <v>-1.6575682382133916E-3</v>
      </c>
      <c r="BS100" s="160"/>
      <c r="BT100" s="109">
        <v>-6.6973629133528778E-3</v>
      </c>
      <c r="BU100" s="160"/>
      <c r="BV100" s="109">
        <v>-7.5687667889060561E-2</v>
      </c>
      <c r="BW100" s="499"/>
      <c r="BX100" s="160">
        <v>2.684886659624941E-2</v>
      </c>
      <c r="BY100" s="160"/>
      <c r="BZ100" s="109">
        <v>0.1387564750783723</v>
      </c>
      <c r="CA100" s="160"/>
      <c r="CB100" s="109">
        <v>-6.2437776626011021E-2</v>
      </c>
      <c r="CC100" s="110"/>
      <c r="CD100" s="188">
        <f>CD99/BD99-1</f>
        <v>2.6010304208901047E-5</v>
      </c>
      <c r="CE100" s="189"/>
      <c r="CF100" s="220">
        <v>0.17699999999999999</v>
      </c>
      <c r="CG100" s="109"/>
      <c r="CH100" s="220">
        <v>-3.704502455617531E-2</v>
      </c>
      <c r="CI100" s="220"/>
      <c r="CJ100" s="220">
        <v>-6.2384128647428705E-2</v>
      </c>
      <c r="CK100" s="109"/>
      <c r="CL100" s="188">
        <v>3.1571928548412398E-2</v>
      </c>
      <c r="CM100" s="189"/>
    </row>
    <row r="101" spans="2:91" ht="15" customHeight="1">
      <c r="B101" s="261" t="s">
        <v>3</v>
      </c>
      <c r="C101" s="261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91" ht="15" customHeight="1">
      <c r="B102" s="261" t="s">
        <v>4</v>
      </c>
      <c r="C102" s="261"/>
      <c r="D102" s="3" t="s">
        <v>9</v>
      </c>
      <c r="R102" s="43"/>
      <c r="AE102" s="41"/>
      <c r="BD102" s="32"/>
      <c r="BE102" s="37" t="s">
        <v>85</v>
      </c>
      <c r="CD102" s="26"/>
    </row>
    <row r="103" spans="2:91" ht="15" customHeight="1">
      <c r="B103" s="2"/>
      <c r="C103" s="2"/>
      <c r="D103" s="3"/>
      <c r="S103" s="40"/>
      <c r="AE103" s="40"/>
      <c r="BD103" s="32"/>
    </row>
    <row r="104" spans="2:91" ht="15" customHeight="1">
      <c r="B104" s="2"/>
      <c r="C104" s="2"/>
      <c r="D104" s="3"/>
      <c r="S104" s="42"/>
      <c r="AE104" s="28"/>
      <c r="BD104" s="32"/>
    </row>
    <row r="105" spans="2:91" ht="15" customHeight="1">
      <c r="B105" s="5" t="s">
        <v>32</v>
      </c>
      <c r="S105" s="28"/>
      <c r="AR105" s="26"/>
      <c r="AS105" s="33"/>
      <c r="BD105" s="32"/>
    </row>
    <row r="106" spans="2:91" ht="15" customHeight="1" thickBot="1">
      <c r="B106" s="5"/>
      <c r="BD106" s="26"/>
      <c r="BO106" s="33"/>
      <c r="CM106" s="33" t="s">
        <v>33</v>
      </c>
    </row>
    <row r="107" spans="2:91" ht="15" customHeight="1" thickBot="1">
      <c r="B107" s="264"/>
      <c r="C107" s="265"/>
      <c r="D107" s="265"/>
      <c r="E107" s="266"/>
      <c r="F107" s="80">
        <v>42385</v>
      </c>
      <c r="G107" s="100"/>
      <c r="H107" s="80">
        <v>42417</v>
      </c>
      <c r="I107" s="80"/>
      <c r="J107" s="51">
        <v>42460</v>
      </c>
      <c r="K107" s="100"/>
      <c r="L107" s="51">
        <v>42479</v>
      </c>
      <c r="M107" s="80"/>
      <c r="N107" s="51">
        <v>42492</v>
      </c>
      <c r="O107" s="100"/>
      <c r="P107" s="80">
        <v>42524</v>
      </c>
      <c r="Q107" s="80"/>
      <c r="R107" s="51">
        <v>42555</v>
      </c>
      <c r="S107" s="80"/>
      <c r="T107" s="51">
        <v>42586</v>
      </c>
      <c r="U107" s="80"/>
      <c r="V107" s="51">
        <v>42618</v>
      </c>
      <c r="W107" s="100"/>
      <c r="X107" s="51">
        <v>42649</v>
      </c>
      <c r="Y107" s="80"/>
      <c r="Z107" s="51">
        <v>42681</v>
      </c>
      <c r="AA107" s="100"/>
      <c r="AB107" s="51">
        <v>42712</v>
      </c>
      <c r="AC107" s="93"/>
      <c r="AD107" s="58" t="s">
        <v>76</v>
      </c>
      <c r="AE107" s="59"/>
      <c r="AF107" s="80">
        <v>42741</v>
      </c>
      <c r="AG107" s="100"/>
      <c r="AH107" s="80">
        <v>42773</v>
      </c>
      <c r="AI107" s="100"/>
      <c r="AJ107" s="80">
        <v>42802</v>
      </c>
      <c r="AK107" s="100"/>
      <c r="AL107" s="80">
        <v>42834</v>
      </c>
      <c r="AM107" s="100"/>
      <c r="AN107" s="80">
        <v>42865</v>
      </c>
      <c r="AO107" s="100"/>
      <c r="AP107" s="80">
        <v>42897</v>
      </c>
      <c r="AQ107" s="80"/>
      <c r="AR107" s="51">
        <v>42928</v>
      </c>
      <c r="AS107" s="80"/>
      <c r="AT107" s="225">
        <v>42955</v>
      </c>
      <c r="AU107" s="221"/>
      <c r="AV107" s="225">
        <v>42987</v>
      </c>
      <c r="AW107" s="221"/>
      <c r="AX107" s="225">
        <v>43018</v>
      </c>
      <c r="AY107" s="221"/>
      <c r="AZ107" s="225">
        <v>43050</v>
      </c>
      <c r="BA107" s="221"/>
      <c r="BB107" s="51">
        <v>43081</v>
      </c>
      <c r="BC107" s="93"/>
      <c r="BD107" s="58" t="s">
        <v>82</v>
      </c>
      <c r="BE107" s="59"/>
      <c r="BF107" s="164">
        <v>43111</v>
      </c>
      <c r="BG107" s="80"/>
      <c r="BH107" s="51">
        <v>43143</v>
      </c>
      <c r="BI107" s="80"/>
      <c r="BJ107" s="51">
        <v>43172</v>
      </c>
      <c r="BK107" s="100"/>
      <c r="BL107" s="51">
        <v>43191</v>
      </c>
      <c r="BM107" s="100"/>
      <c r="BN107" s="51">
        <v>43222</v>
      </c>
      <c r="BO107" s="100"/>
      <c r="BP107" s="51">
        <v>43254</v>
      </c>
      <c r="BQ107" s="100"/>
      <c r="BR107" s="51">
        <v>43285</v>
      </c>
      <c r="BS107" s="100"/>
      <c r="BT107" s="51">
        <v>43317</v>
      </c>
      <c r="BU107" s="100"/>
      <c r="BV107" s="51">
        <v>43349</v>
      </c>
      <c r="BW107" s="100"/>
      <c r="BX107" s="51">
        <v>43380</v>
      </c>
      <c r="BY107" s="100"/>
      <c r="BZ107" s="51">
        <v>43412</v>
      </c>
      <c r="CA107" s="100"/>
      <c r="CB107" s="51">
        <v>43443</v>
      </c>
      <c r="CC107" s="100"/>
      <c r="CD107" s="58" t="s">
        <v>82</v>
      </c>
      <c r="CE107" s="59"/>
      <c r="CF107" s="51">
        <v>43473</v>
      </c>
      <c r="CG107" s="100"/>
      <c r="CH107" s="51">
        <v>43505</v>
      </c>
      <c r="CI107" s="100"/>
      <c r="CJ107" s="51">
        <v>43534</v>
      </c>
      <c r="CK107" s="100"/>
      <c r="CL107" s="58" t="s">
        <v>82</v>
      </c>
      <c r="CM107" s="59"/>
    </row>
    <row r="108" spans="2:91" ht="15" customHeight="1" thickTop="1" thickBot="1">
      <c r="B108" s="369" t="s">
        <v>14</v>
      </c>
      <c r="C108" s="370"/>
      <c r="D108" s="370"/>
      <c r="E108" s="371"/>
      <c r="F108" s="277">
        <v>10452</v>
      </c>
      <c r="G108" s="103"/>
      <c r="H108" s="277">
        <v>10459</v>
      </c>
      <c r="I108" s="103"/>
      <c r="J108" s="277">
        <v>10452</v>
      </c>
      <c r="K108" s="178"/>
      <c r="L108" s="103">
        <v>10452</v>
      </c>
      <c r="M108" s="178"/>
      <c r="N108" s="103">
        <v>10447</v>
      </c>
      <c r="O108" s="103"/>
      <c r="P108" s="277">
        <v>10447</v>
      </c>
      <c r="Q108" s="103"/>
      <c r="R108" s="277">
        <v>10498</v>
      </c>
      <c r="S108" s="103"/>
      <c r="T108" s="277">
        <v>10449</v>
      </c>
      <c r="U108" s="103"/>
      <c r="V108" s="277">
        <v>10449</v>
      </c>
      <c r="W108" s="103"/>
      <c r="X108" s="277">
        <v>10499</v>
      </c>
      <c r="Y108" s="103"/>
      <c r="Z108" s="277">
        <v>10376</v>
      </c>
      <c r="AA108" s="178"/>
      <c r="AB108" s="416">
        <v>10369</v>
      </c>
      <c r="AC108" s="417"/>
      <c r="AD108" s="422">
        <v>10369</v>
      </c>
      <c r="AE108" s="423"/>
      <c r="AF108" s="277">
        <v>10405</v>
      </c>
      <c r="AG108" s="103"/>
      <c r="AH108" s="277">
        <v>10405</v>
      </c>
      <c r="AI108" s="103"/>
      <c r="AJ108" s="277">
        <v>10500</v>
      </c>
      <c r="AK108" s="103"/>
      <c r="AL108" s="277">
        <v>10500</v>
      </c>
      <c r="AM108" s="103"/>
      <c r="AN108" s="277">
        <v>10488</v>
      </c>
      <c r="AO108" s="103"/>
      <c r="AP108" s="277">
        <v>10488</v>
      </c>
      <c r="AQ108" s="178"/>
      <c r="AR108" s="226">
        <v>10500</v>
      </c>
      <c r="AS108" s="227"/>
      <c r="AT108" s="226">
        <v>10500</v>
      </c>
      <c r="AU108" s="227"/>
      <c r="AV108" s="226">
        <v>10500</v>
      </c>
      <c r="AW108" s="227"/>
      <c r="AX108" s="226">
        <v>10500</v>
      </c>
      <c r="AY108" s="227"/>
      <c r="AZ108" s="226">
        <v>10500</v>
      </c>
      <c r="BA108" s="227"/>
      <c r="BB108" s="226">
        <v>10500</v>
      </c>
      <c r="BC108" s="227"/>
      <c r="BD108" s="236">
        <v>10500</v>
      </c>
      <c r="BE108" s="237"/>
      <c r="BF108" s="177">
        <v>10500</v>
      </c>
      <c r="BG108" s="178"/>
      <c r="BH108" s="103">
        <v>10500</v>
      </c>
      <c r="BI108" s="178"/>
      <c r="BJ108" s="103">
        <v>10199</v>
      </c>
      <c r="BK108" s="103"/>
      <c r="BL108" s="103">
        <v>10199</v>
      </c>
      <c r="BM108" s="103"/>
      <c r="BN108" s="103">
        <v>10199</v>
      </c>
      <c r="BO108" s="103"/>
      <c r="BP108" s="103">
        <v>10205</v>
      </c>
      <c r="BQ108" s="103"/>
      <c r="BR108" s="103">
        <v>10205</v>
      </c>
      <c r="BS108" s="103"/>
      <c r="BT108" s="103">
        <v>10205</v>
      </c>
      <c r="BU108" s="103"/>
      <c r="BV108" s="103">
        <v>10205</v>
      </c>
      <c r="BW108" s="103"/>
      <c r="BX108" s="103">
        <v>10205</v>
      </c>
      <c r="BY108" s="103"/>
      <c r="BZ108" s="103">
        <v>10205</v>
      </c>
      <c r="CA108" s="103"/>
      <c r="CB108" s="103">
        <v>10205</v>
      </c>
      <c r="CC108" s="103"/>
      <c r="CD108" s="190">
        <v>10205</v>
      </c>
      <c r="CE108" s="191"/>
      <c r="CF108" s="103">
        <v>10205</v>
      </c>
      <c r="CG108" s="103"/>
      <c r="CH108" s="103">
        <v>10205</v>
      </c>
      <c r="CI108" s="103"/>
      <c r="CJ108" s="103">
        <v>10205</v>
      </c>
      <c r="CK108" s="103"/>
      <c r="CL108" s="190">
        <v>10205</v>
      </c>
      <c r="CM108" s="191"/>
    </row>
    <row r="109" spans="2:91" ht="15" customHeight="1" thickTop="1">
      <c r="B109" s="253" t="s">
        <v>53</v>
      </c>
      <c r="C109" s="254"/>
      <c r="D109" s="254"/>
      <c r="E109" s="255"/>
      <c r="F109" s="278">
        <v>0.49399999999999999</v>
      </c>
      <c r="G109" s="104"/>
      <c r="H109" s="278">
        <v>0.53</v>
      </c>
      <c r="I109" s="104"/>
      <c r="J109" s="278">
        <v>0.50743000000000005</v>
      </c>
      <c r="K109" s="162"/>
      <c r="L109" s="104">
        <v>0.498</v>
      </c>
      <c r="M109" s="162"/>
      <c r="N109" s="104">
        <v>0.45472800000000002</v>
      </c>
      <c r="O109" s="104"/>
      <c r="P109" s="278">
        <v>0.45907916148176497</v>
      </c>
      <c r="Q109" s="104"/>
      <c r="R109" s="278">
        <v>0.472495</v>
      </c>
      <c r="S109" s="104"/>
      <c r="T109" s="278">
        <v>0.45112039769202</v>
      </c>
      <c r="U109" s="104"/>
      <c r="V109" s="278">
        <v>0.44966663476568702</v>
      </c>
      <c r="W109" s="104"/>
      <c r="X109" s="278">
        <v>0.47099999999999997</v>
      </c>
      <c r="Y109" s="104"/>
      <c r="Z109" s="278">
        <v>0.48506489334361402</v>
      </c>
      <c r="AA109" s="162"/>
      <c r="AB109" s="428">
        <v>0.44700000000000001</v>
      </c>
      <c r="AC109" s="429"/>
      <c r="AD109" s="301">
        <v>0.47659117394025713</v>
      </c>
      <c r="AE109" s="302"/>
      <c r="AF109" s="278">
        <v>0.49574099999999999</v>
      </c>
      <c r="AG109" s="104"/>
      <c r="AH109" s="278">
        <v>0.52631629999999996</v>
      </c>
      <c r="AI109" s="104"/>
      <c r="AJ109" s="278">
        <v>0.51100000000000001</v>
      </c>
      <c r="AK109" s="104"/>
      <c r="AL109" s="278">
        <v>0.483628</v>
      </c>
      <c r="AM109" s="104"/>
      <c r="AN109" s="278">
        <v>0.44700000000000001</v>
      </c>
      <c r="AO109" s="104"/>
      <c r="AP109" s="278">
        <v>0.45500000000000002</v>
      </c>
      <c r="AQ109" s="162"/>
      <c r="AR109" s="218">
        <v>0.44400000000000001</v>
      </c>
      <c r="AS109" s="219"/>
      <c r="AT109" s="218">
        <v>0.46</v>
      </c>
      <c r="AU109" s="219"/>
      <c r="AV109" s="218">
        <v>0.47299999999999998</v>
      </c>
      <c r="AW109" s="219"/>
      <c r="AX109" s="218">
        <v>0.47399999999999998</v>
      </c>
      <c r="AY109" s="219"/>
      <c r="AZ109" s="218">
        <v>0.45474599999999998</v>
      </c>
      <c r="BA109" s="219"/>
      <c r="BB109" s="218">
        <v>0.433</v>
      </c>
      <c r="BC109" s="219"/>
      <c r="BD109" s="238">
        <v>0.47497772000000005</v>
      </c>
      <c r="BE109" s="239"/>
      <c r="BF109" s="161">
        <v>0.46200000000000002</v>
      </c>
      <c r="BG109" s="162"/>
      <c r="BH109" s="104">
        <v>0.51300000000000001</v>
      </c>
      <c r="BI109" s="162"/>
      <c r="BJ109" s="104">
        <v>0.45537987000000002</v>
      </c>
      <c r="BK109" s="104"/>
      <c r="BL109" s="104">
        <v>0.4539203</v>
      </c>
      <c r="BM109" s="104"/>
      <c r="BN109" s="104">
        <v>0.439</v>
      </c>
      <c r="BO109" s="104"/>
      <c r="BP109" s="104">
        <v>0.43969999999999998</v>
      </c>
      <c r="BQ109" s="104"/>
      <c r="BR109" s="104">
        <v>0.44828000000000001</v>
      </c>
      <c r="BS109" s="104"/>
      <c r="BT109" s="104">
        <v>0.42399999999999999</v>
      </c>
      <c r="BU109" s="104"/>
      <c r="BV109" s="104">
        <v>0.40662999999999999</v>
      </c>
      <c r="BW109" s="104"/>
      <c r="BX109" s="104">
        <v>0.46163330000000002</v>
      </c>
      <c r="BY109" s="104"/>
      <c r="BZ109" s="104">
        <v>0.45810000000000001</v>
      </c>
      <c r="CA109" s="104"/>
      <c r="CB109" s="104">
        <v>0.42199999999999999</v>
      </c>
      <c r="CC109" s="104"/>
      <c r="CD109" s="192">
        <v>0.44862828083333334</v>
      </c>
      <c r="CE109" s="193"/>
      <c r="CF109" s="104">
        <v>0.45600000000000002</v>
      </c>
      <c r="CG109" s="104"/>
      <c r="CH109" s="104">
        <v>0.52640500000000001</v>
      </c>
      <c r="CI109" s="104"/>
      <c r="CJ109" s="104">
        <v>0.49164069999999999</v>
      </c>
      <c r="CK109" s="104"/>
      <c r="CL109" s="192">
        <v>0.49134856666666665</v>
      </c>
      <c r="CM109" s="193"/>
    </row>
    <row r="110" spans="2:91" ht="15" customHeight="1" thickBot="1">
      <c r="B110" s="267" t="s">
        <v>34</v>
      </c>
      <c r="C110" s="268"/>
      <c r="D110" s="268"/>
      <c r="E110" s="269"/>
      <c r="F110" s="135">
        <v>-0.12</v>
      </c>
      <c r="G110" s="106"/>
      <c r="H110" s="135">
        <v>-0.107</v>
      </c>
      <c r="I110" s="106"/>
      <c r="J110" s="135">
        <v>-0.06</v>
      </c>
      <c r="K110" s="135"/>
      <c r="L110" s="105">
        <v>-0.114</v>
      </c>
      <c r="M110" s="135"/>
      <c r="N110" s="105">
        <v>-0.112</v>
      </c>
      <c r="O110" s="106"/>
      <c r="P110" s="135">
        <v>-7.9000000000000001E-2</v>
      </c>
      <c r="Q110" s="106"/>
      <c r="R110" s="135">
        <v>-6.0999999999999999E-2</v>
      </c>
      <c r="S110" s="106"/>
      <c r="T110" s="135">
        <v>-0.14499999999999999</v>
      </c>
      <c r="U110" s="106"/>
      <c r="V110" s="135">
        <v>-9.9000000000000005E-2</v>
      </c>
      <c r="W110" s="106"/>
      <c r="X110" s="135">
        <v>-4.7E-2</v>
      </c>
      <c r="Y110" s="106"/>
      <c r="Z110" s="135">
        <v>-5.6000000000000001E-2</v>
      </c>
      <c r="AA110" s="135"/>
      <c r="AB110" s="105">
        <v>-5.5E-2</v>
      </c>
      <c r="AC110" s="117"/>
      <c r="AD110" s="66">
        <v>-8.8999999999999996E-2</v>
      </c>
      <c r="AE110" s="67"/>
      <c r="AF110" s="135">
        <v>5.0000000000000001E-3</v>
      </c>
      <c r="AG110" s="106"/>
      <c r="AH110" s="135">
        <v>-7.0000000000000001E-3</v>
      </c>
      <c r="AI110" s="106"/>
      <c r="AJ110" s="135">
        <v>7.0000000000000001E-3</v>
      </c>
      <c r="AK110" s="106"/>
      <c r="AL110" s="135">
        <v>-2.9000000000000001E-2</v>
      </c>
      <c r="AM110" s="106"/>
      <c r="AN110" s="135">
        <v>-1.7000000000000001E-2</v>
      </c>
      <c r="AO110" s="106"/>
      <c r="AP110" s="135">
        <v>-8.0000000000000002E-3</v>
      </c>
      <c r="AQ110" s="135"/>
      <c r="AR110" s="105">
        <v>-0.06</v>
      </c>
      <c r="AS110" s="135"/>
      <c r="AT110" s="105">
        <v>1.6E-2</v>
      </c>
      <c r="AU110" s="135"/>
      <c r="AV110" s="105">
        <v>5.2999999999999999E-2</v>
      </c>
      <c r="AW110" s="135"/>
      <c r="AX110" s="105">
        <v>6.0000000000000001E-3</v>
      </c>
      <c r="AY110" s="135"/>
      <c r="AZ110" s="105">
        <v>-6.3E-2</v>
      </c>
      <c r="BA110" s="135"/>
      <c r="BB110" s="105">
        <v>-3.2000000000000001E-2</v>
      </c>
      <c r="BC110" s="135"/>
      <c r="BD110" s="66">
        <v>-8.9999999999999993E-3</v>
      </c>
      <c r="BE110" s="67"/>
      <c r="BF110" s="163">
        <v>-6.8000000000000005E-2</v>
      </c>
      <c r="BG110" s="135"/>
      <c r="BH110" s="105">
        <v>-2.5000000000000001E-2</v>
      </c>
      <c r="BI110" s="135"/>
      <c r="BJ110" s="105">
        <v>-0.108</v>
      </c>
      <c r="BK110" s="106"/>
      <c r="BL110" s="105">
        <v>-6.0999999999999999E-2</v>
      </c>
      <c r="BM110" s="106"/>
      <c r="BN110" s="105">
        <v>-1.7999999999999999E-2</v>
      </c>
      <c r="BO110" s="106"/>
      <c r="BP110" s="105">
        <v>-3.4602803933252546E-2</v>
      </c>
      <c r="BQ110" s="106"/>
      <c r="BR110" s="105">
        <v>9.3952477722174521E-3</v>
      </c>
      <c r="BS110" s="106"/>
      <c r="BT110" s="105">
        <v>-7.8E-2</v>
      </c>
      <c r="BU110" s="106"/>
      <c r="BV110" s="105">
        <v>-0.14082935755004411</v>
      </c>
      <c r="BW110" s="106"/>
      <c r="BX110" s="105">
        <v>-2.6090084388185608E-2</v>
      </c>
      <c r="BY110" s="106"/>
      <c r="BZ110" s="105">
        <v>7.3755459091449094E-3</v>
      </c>
      <c r="CA110" s="106"/>
      <c r="CB110" s="105">
        <v>-2.4832118609993015E-2</v>
      </c>
      <c r="CC110" s="106"/>
      <c r="CD110" s="66">
        <v>-4.8424481740959369E-2</v>
      </c>
      <c r="CE110" s="67"/>
      <c r="CF110" s="105">
        <v>-1.2809660610022977E-2</v>
      </c>
      <c r="CG110" s="106"/>
      <c r="CH110" s="105">
        <v>2.5573036413536698E-2</v>
      </c>
      <c r="CI110" s="106"/>
      <c r="CJ110" s="105">
        <v>7.9627652403695404E-2</v>
      </c>
      <c r="CK110" s="106"/>
      <c r="CL110" s="66">
        <v>3.0386317811044838E-2</v>
      </c>
      <c r="CM110" s="67"/>
    </row>
    <row r="111" spans="2:91" ht="15" customHeight="1">
      <c r="B111" s="261" t="s">
        <v>4</v>
      </c>
      <c r="C111" s="261"/>
      <c r="D111" s="3" t="s">
        <v>9</v>
      </c>
      <c r="AT111" s="36"/>
    </row>
    <row r="112" spans="2:91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171">
    <mergeCell ref="CJ99:CK99"/>
    <mergeCell ref="CJ100:CK100"/>
    <mergeCell ref="CJ107:CK107"/>
    <mergeCell ref="CJ108:CK108"/>
    <mergeCell ref="CJ109:CK109"/>
    <mergeCell ref="CJ110:CK110"/>
    <mergeCell ref="BN7:BO7"/>
    <mergeCell ref="BN8:BO8"/>
    <mergeCell ref="BN9:BO9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J36:CK36"/>
    <mergeCell ref="CJ37:CK37"/>
    <mergeCell ref="CH43:CI43"/>
    <mergeCell ref="CH44:CI44"/>
    <mergeCell ref="CH15:CI15"/>
    <mergeCell ref="CH16:CI16"/>
    <mergeCell ref="CH17:CI17"/>
    <mergeCell ref="CH18:CI18"/>
    <mergeCell ref="CJ43:CK43"/>
    <mergeCell ref="CJ44:CK44"/>
    <mergeCell ref="CJ45:CK45"/>
    <mergeCell ref="CJ46:CK46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H48:CI48"/>
    <mergeCell ref="CH54:CI54"/>
    <mergeCell ref="CH55:CI55"/>
    <mergeCell ref="CH56:CI56"/>
    <mergeCell ref="CJ35:CK35"/>
    <mergeCell ref="CN87:CO87"/>
    <mergeCell ref="CN88:CO88"/>
    <mergeCell ref="CN89:CO89"/>
    <mergeCell ref="CN90:CO90"/>
    <mergeCell ref="CN91:CO91"/>
    <mergeCell ref="CF98:CG98"/>
    <mergeCell ref="CL98:CM98"/>
    <mergeCell ref="CF99:CG99"/>
    <mergeCell ref="CL99:CM99"/>
    <mergeCell ref="CF70:CG70"/>
    <mergeCell ref="CH70:CI70"/>
    <mergeCell ref="CN70:CO70"/>
    <mergeCell ref="CF71:CG71"/>
    <mergeCell ref="CH71:CI71"/>
    <mergeCell ref="CN71:CO71"/>
    <mergeCell ref="CF72:CG72"/>
    <mergeCell ref="CH72:CI72"/>
    <mergeCell ref="CN72:CO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L91:CM91"/>
    <mergeCell ref="CJ80:CK80"/>
    <mergeCell ref="CJ98:CK98"/>
    <mergeCell ref="CH45:CI45"/>
    <mergeCell ref="CH46:CI46"/>
    <mergeCell ref="CH47:CI47"/>
    <mergeCell ref="CF46:CG46"/>
    <mergeCell ref="CN46:CO46"/>
    <mergeCell ref="CF47:CG47"/>
    <mergeCell ref="CN47:CO47"/>
    <mergeCell ref="CN35:CO35"/>
    <mergeCell ref="CF36:CG36"/>
    <mergeCell ref="CH36:CI36"/>
    <mergeCell ref="CN36:CO36"/>
    <mergeCell ref="CF37:CG37"/>
    <mergeCell ref="CH37:CI37"/>
    <mergeCell ref="CN37:CO37"/>
    <mergeCell ref="CF43:CG43"/>
    <mergeCell ref="CN43:CO43"/>
    <mergeCell ref="CF44:CG44"/>
    <mergeCell ref="CN44:CO44"/>
    <mergeCell ref="CF45:CG45"/>
    <mergeCell ref="CN45:CO45"/>
    <mergeCell ref="CL35:CM35"/>
    <mergeCell ref="CL45:CM45"/>
    <mergeCell ref="CL46:CM46"/>
    <mergeCell ref="CL47:CM47"/>
    <mergeCell ref="CL43:CM43"/>
    <mergeCell ref="CL44:CM44"/>
    <mergeCell ref="CF81:CG81"/>
    <mergeCell ref="CH81:CI81"/>
    <mergeCell ref="CJ81:CK81"/>
    <mergeCell ref="CF58:CG58"/>
    <mergeCell ref="CN58:CO58"/>
    <mergeCell ref="CF59:CG59"/>
    <mergeCell ref="CN59:CO59"/>
    <mergeCell ref="CF60:CG60"/>
    <mergeCell ref="CN60:CO60"/>
    <mergeCell ref="CF66:CG66"/>
    <mergeCell ref="CH66:CI66"/>
    <mergeCell ref="CN66:CO66"/>
    <mergeCell ref="CF67:CG67"/>
    <mergeCell ref="CH67:CI67"/>
    <mergeCell ref="CF68:CG68"/>
    <mergeCell ref="CH68:CI68"/>
    <mergeCell ref="CN68:CO68"/>
    <mergeCell ref="CF69:CG69"/>
    <mergeCell ref="CH69:CI69"/>
    <mergeCell ref="CN69:CO69"/>
    <mergeCell ref="CH58:CI58"/>
    <mergeCell ref="CH59:CI59"/>
    <mergeCell ref="CH60:CI60"/>
    <mergeCell ref="CJ66:CK66"/>
    <mergeCell ref="CJ67:CK67"/>
    <mergeCell ref="CJ68:CK68"/>
    <mergeCell ref="CJ69:CK69"/>
    <mergeCell ref="CJ70:CK70"/>
    <mergeCell ref="CN67:CO67"/>
    <mergeCell ref="CN79:CO79"/>
    <mergeCell ref="CN80:CO80"/>
    <mergeCell ref="CN81:CO81"/>
    <mergeCell ref="CF110:CG110"/>
    <mergeCell ref="CL110:CM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L107:CM107"/>
    <mergeCell ref="CF100:CG100"/>
    <mergeCell ref="CL100:CM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L108:CM108"/>
    <mergeCell ref="CF109:CG109"/>
    <mergeCell ref="CL109:CM109"/>
    <mergeCell ref="CJ71:CK71"/>
    <mergeCell ref="CJ72:CK72"/>
    <mergeCell ref="CL79:CM79"/>
    <mergeCell ref="CL58:CM58"/>
    <mergeCell ref="CL59:CM59"/>
    <mergeCell ref="CL60:CM60"/>
    <mergeCell ref="CL66:CM66"/>
    <mergeCell ref="CL67:CM67"/>
    <mergeCell ref="CL68:CM68"/>
    <mergeCell ref="CL69:CM69"/>
    <mergeCell ref="CL70:CM70"/>
    <mergeCell ref="CL71:CM71"/>
    <mergeCell ref="CL72:CM72"/>
    <mergeCell ref="CB29:CC29"/>
    <mergeCell ref="CD29:CE29"/>
    <mergeCell ref="CF48:CG48"/>
    <mergeCell ref="CN48:CO48"/>
    <mergeCell ref="CF54:CG54"/>
    <mergeCell ref="CN54:CO54"/>
    <mergeCell ref="CF55:CG55"/>
    <mergeCell ref="CN55:CO55"/>
    <mergeCell ref="CF56:CG56"/>
    <mergeCell ref="CN56:CO56"/>
    <mergeCell ref="CF57:CG57"/>
    <mergeCell ref="CN57:CO57"/>
    <mergeCell ref="CF35:CG35"/>
    <mergeCell ref="CH35:CI35"/>
    <mergeCell ref="CH57:CI57"/>
    <mergeCell ref="CB55:CC55"/>
    <mergeCell ref="CB56:CC56"/>
    <mergeCell ref="CL36:CM36"/>
    <mergeCell ref="CL37:CM37"/>
    <mergeCell ref="CL48:CM48"/>
    <mergeCell ref="CL54:CM54"/>
    <mergeCell ref="CL55:CM55"/>
    <mergeCell ref="CL56:CM56"/>
    <mergeCell ref="CL57:CM57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BZ60:CA6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J9:BK9"/>
    <mergeCell ref="BT25:BU25"/>
    <mergeCell ref="BZ108:CA108"/>
    <mergeCell ref="BZ109:CA109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72:CA72"/>
    <mergeCell ref="BX68:BY68"/>
    <mergeCell ref="BX69:BY69"/>
    <mergeCell ref="BX70:BY70"/>
    <mergeCell ref="BZ59:CA59"/>
    <mergeCell ref="BV37:BW37"/>
    <mergeCell ref="BV43:BW43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P68:BQ68"/>
    <mergeCell ref="BP69:BQ69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Z88:BA8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L81:AM81"/>
    <mergeCell ref="AL71:AM71"/>
    <mergeCell ref="AH28:AI28"/>
    <mergeCell ref="AF36:AG36"/>
    <mergeCell ref="AH36:AI36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AB59:AC59"/>
    <mergeCell ref="Z54:AA54"/>
    <mergeCell ref="AB54:AC54"/>
    <mergeCell ref="AH72:AI72"/>
    <mergeCell ref="AH88:AI88"/>
    <mergeCell ref="AF89:AG89"/>
    <mergeCell ref="AH89:AI89"/>
    <mergeCell ref="AD71:AE71"/>
    <mergeCell ref="AD72:AE72"/>
    <mergeCell ref="AD57:AE57"/>
    <mergeCell ref="AD58:AE58"/>
    <mergeCell ref="AD59:AE59"/>
    <mergeCell ref="AD67:AE67"/>
    <mergeCell ref="AB81:AC81"/>
    <mergeCell ref="AB55:AC55"/>
    <mergeCell ref="AH81:AI81"/>
    <mergeCell ref="AF70:AG70"/>
    <mergeCell ref="AH80:AI80"/>
    <mergeCell ref="AF81:AG81"/>
    <mergeCell ref="AF80:AG80"/>
    <mergeCell ref="AF69:AG69"/>
    <mergeCell ref="AB70:AC70"/>
    <mergeCell ref="Z71:AA71"/>
    <mergeCell ref="AF56:AG56"/>
    <mergeCell ref="Z72:AA72"/>
    <mergeCell ref="AD70:AE70"/>
    <mergeCell ref="AB71:AC71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F79:AG79"/>
    <mergeCell ref="AH79:AI79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B28:AC28"/>
    <mergeCell ref="X60:Y60"/>
    <mergeCell ref="AD44:AE44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P72:Q72"/>
    <mergeCell ref="P80:Q80"/>
    <mergeCell ref="P81:Q81"/>
    <mergeCell ref="X81:Y81"/>
    <mergeCell ref="P71:Q71"/>
    <mergeCell ref="T68:U68"/>
    <mergeCell ref="R60:S60"/>
    <mergeCell ref="V54:W54"/>
    <mergeCell ref="P48:Q4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X28:Y28"/>
    <mergeCell ref="AF67:AG67"/>
    <mergeCell ref="AH67:AI67"/>
    <mergeCell ref="AF68:AG68"/>
    <mergeCell ref="AH68:AI68"/>
    <mergeCell ref="Z66:AA66"/>
    <mergeCell ref="Z47:AA47"/>
    <mergeCell ref="Z56:AA56"/>
    <mergeCell ref="AB56:AC5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R25:S25"/>
    <mergeCell ref="R16:S16"/>
    <mergeCell ref="N28:O28"/>
    <mergeCell ref="H110:I110"/>
    <mergeCell ref="X107:Y107"/>
    <mergeCell ref="P107:Q107"/>
    <mergeCell ref="V72:W72"/>
    <mergeCell ref="V35:W35"/>
    <mergeCell ref="V36:W36"/>
    <mergeCell ref="V37:W3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P55:Q55"/>
    <mergeCell ref="P56:Q56"/>
    <mergeCell ref="R47:S47"/>
    <mergeCell ref="P59:Q59"/>
    <mergeCell ref="R79:S79"/>
    <mergeCell ref="R80:S80"/>
    <mergeCell ref="T25:U25"/>
    <mergeCell ref="T26:U26"/>
    <mergeCell ref="AD9:AE9"/>
    <mergeCell ref="N45:O45"/>
    <mergeCell ref="AB15:AC15"/>
    <mergeCell ref="X44:Y44"/>
    <mergeCell ref="T110:U110"/>
    <mergeCell ref="T109:U109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R72:S72"/>
    <mergeCell ref="P70:Q70"/>
    <mergeCell ref="R88:S88"/>
    <mergeCell ref="T70:U70"/>
    <mergeCell ref="T87:U87"/>
    <mergeCell ref="R81:S81"/>
    <mergeCell ref="T79:U79"/>
    <mergeCell ref="T72:U72"/>
    <mergeCell ref="T35:U35"/>
    <mergeCell ref="T67:U67"/>
    <mergeCell ref="T108:U108"/>
    <mergeCell ref="P108:Q108"/>
    <mergeCell ref="V9:W9"/>
    <mergeCell ref="L45:M45"/>
    <mergeCell ref="P28:Q28"/>
    <mergeCell ref="N36:O36"/>
    <mergeCell ref="L25:M25"/>
    <mergeCell ref="V27:W27"/>
    <mergeCell ref="V43:W43"/>
    <mergeCell ref="R55:S55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P45:Q45"/>
    <mergeCell ref="P46:Q46"/>
    <mergeCell ref="V57:W57"/>
    <mergeCell ref="J46:K46"/>
    <mergeCell ref="N25:O25"/>
    <mergeCell ref="T43:U43"/>
    <mergeCell ref="X79:Y79"/>
    <mergeCell ref="V80:W80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R90:S90"/>
    <mergeCell ref="J108:K108"/>
    <mergeCell ref="J100:K100"/>
    <mergeCell ref="L100:M100"/>
    <mergeCell ref="N100:O100"/>
    <mergeCell ref="L98:M98"/>
    <mergeCell ref="N98:O98"/>
    <mergeCell ref="P91:Q91"/>
    <mergeCell ref="T91:U91"/>
    <mergeCell ref="N108:O108"/>
    <mergeCell ref="N107:O107"/>
    <mergeCell ref="AF109:AG109"/>
    <mergeCell ref="AH109:AI109"/>
    <mergeCell ref="V107:W107"/>
    <mergeCell ref="V67:W67"/>
    <mergeCell ref="V88:W88"/>
    <mergeCell ref="V89:W89"/>
    <mergeCell ref="V68:W68"/>
    <mergeCell ref="T58:U58"/>
    <mergeCell ref="T59:U59"/>
    <mergeCell ref="Z80:AA80"/>
    <mergeCell ref="Z37:AA37"/>
    <mergeCell ref="X47:Y47"/>
    <mergeCell ref="X48:Y48"/>
    <mergeCell ref="X55:Y55"/>
    <mergeCell ref="X43:Y43"/>
    <mergeCell ref="X37:Y37"/>
    <mergeCell ref="V58:W58"/>
    <mergeCell ref="V46:W46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V98:W98"/>
    <mergeCell ref="AB17:AC17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D17:AE17"/>
    <mergeCell ref="AH17:AI17"/>
    <mergeCell ref="AD68:AE68"/>
    <mergeCell ref="AD69:AE69"/>
    <mergeCell ref="AH98:AI98"/>
    <mergeCell ref="AF107:AG107"/>
    <mergeCell ref="AH107:AI107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N27:AO27"/>
    <mergeCell ref="AN26:AO26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P66:AQ66"/>
    <mergeCell ref="AP67:AQ67"/>
    <mergeCell ref="AN71:AO71"/>
    <mergeCell ref="AN72:AO72"/>
    <mergeCell ref="AL48:AM48"/>
    <mergeCell ref="AN70:AO70"/>
    <mergeCell ref="AP69:AQ69"/>
    <mergeCell ref="AP27:AQ27"/>
    <mergeCell ref="AP70:AQ70"/>
    <mergeCell ref="AP46:AQ46"/>
    <mergeCell ref="AP28:AQ28"/>
    <mergeCell ref="AP58:AQ58"/>
    <mergeCell ref="AP59:AQ59"/>
    <mergeCell ref="AP60:AQ60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L107:AM107"/>
    <mergeCell ref="AL108:AM108"/>
    <mergeCell ref="AL109:AM109"/>
    <mergeCell ref="AL89:AM89"/>
    <mergeCell ref="AN99:AO99"/>
    <mergeCell ref="AP68:AQ68"/>
    <mergeCell ref="AP54:AQ54"/>
    <mergeCell ref="AP55:AQ55"/>
    <mergeCell ref="AP56:AQ56"/>
    <mergeCell ref="AP57:AQ57"/>
    <mergeCell ref="AL59:AM59"/>
    <mergeCell ref="AN91:AO91"/>
    <mergeCell ref="AN107:AO107"/>
    <mergeCell ref="AL67:AM67"/>
    <mergeCell ref="AN67:AO67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J80:K80"/>
    <mergeCell ref="J81:K81"/>
    <mergeCell ref="AF60:AG60"/>
    <mergeCell ref="AD66:AE66"/>
    <mergeCell ref="Z88:AA88"/>
    <mergeCell ref="AB57:AC57"/>
    <mergeCell ref="B80:E80"/>
    <mergeCell ref="F59:G59"/>
    <mergeCell ref="H71:I71"/>
    <mergeCell ref="F71:G71"/>
    <mergeCell ref="F70:G70"/>
    <mergeCell ref="F69:G69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110:W110"/>
    <mergeCell ref="X110:Y110"/>
    <mergeCell ref="R110:S110"/>
    <mergeCell ref="V91:W91"/>
    <mergeCell ref="V70:W70"/>
    <mergeCell ref="X72:Y72"/>
    <mergeCell ref="X98:Y98"/>
    <mergeCell ref="H98:I98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Z99:AA99"/>
    <mergeCell ref="AB99:AC99"/>
    <mergeCell ref="AH87:AI87"/>
    <mergeCell ref="AT68:AU68"/>
    <mergeCell ref="AX54:AY54"/>
    <mergeCell ref="AV58:AW58"/>
    <mergeCell ref="AR56:AS56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Z48:BA48"/>
    <mergeCell ref="AR27:AS27"/>
    <mergeCell ref="AR28:AS28"/>
    <mergeCell ref="AV79:AW79"/>
    <mergeCell ref="AV88:AW88"/>
    <mergeCell ref="AT88:AU88"/>
    <mergeCell ref="AV89:AW89"/>
    <mergeCell ref="AV90:AW90"/>
    <mergeCell ref="AV91:AW91"/>
    <mergeCell ref="AT67:AU67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110:AU110"/>
    <mergeCell ref="AX45:AY45"/>
    <mergeCell ref="AX46:AY46"/>
    <mergeCell ref="AV59:AW59"/>
    <mergeCell ref="AT69:AU69"/>
    <mergeCell ref="AV70:AW70"/>
    <mergeCell ref="AV71:AW71"/>
    <mergeCell ref="AR70:AS70"/>
    <mergeCell ref="AR71:AS71"/>
    <mergeCell ref="AT70:AU70"/>
    <mergeCell ref="AT71:AU71"/>
    <mergeCell ref="AX58:AY58"/>
    <mergeCell ref="AX59:AY59"/>
    <mergeCell ref="AV45:AW45"/>
    <mergeCell ref="AV54:AW54"/>
    <mergeCell ref="AV55:AW55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BR17:BS17"/>
    <mergeCell ref="BV15:BW15"/>
    <mergeCell ref="BV35:BW35"/>
    <mergeCell ref="BN15:BO15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2:BO72"/>
    <mergeCell ref="BN56:BO56"/>
    <mergeCell ref="BH66:BI66"/>
    <mergeCell ref="BH67:BI67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P110:BQ110"/>
    <mergeCell ref="BR79:BS79"/>
    <mergeCell ref="BX109:BY109"/>
    <mergeCell ref="BV110:BW11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F60:BG60"/>
    <mergeCell ref="BL89:BM89"/>
    <mergeCell ref="BL90:BM90"/>
    <mergeCell ref="BL91:BM91"/>
    <mergeCell ref="BH68:BI6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J109:BK109"/>
    <mergeCell ref="BL109:BM109"/>
    <mergeCell ref="BJ110:BK110"/>
    <mergeCell ref="BL108:BM108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H99:BI99"/>
    <mergeCell ref="BL79:BM79"/>
    <mergeCell ref="BH100:BI100"/>
    <mergeCell ref="BH107:BI107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P18:BQ18"/>
    <mergeCell ref="BN43:BO43"/>
    <mergeCell ref="BN44:BO44"/>
    <mergeCell ref="BN45:BO45"/>
    <mergeCell ref="BN46:BO46"/>
    <mergeCell ref="BN67:BO67"/>
    <mergeCell ref="BP67:BQ67"/>
    <mergeCell ref="BH72:BI72"/>
    <mergeCell ref="BH54:BI54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L107:BM107"/>
    <mergeCell ref="BL80:BM80"/>
    <mergeCell ref="BT46:BU46"/>
    <mergeCell ref="BT47:BU47"/>
    <mergeCell ref="BT48:BU48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L81:BM81"/>
    <mergeCell ref="BL60:BM60"/>
    <mergeCell ref="BZ68:CA68"/>
    <mergeCell ref="BZ69:CA69"/>
    <mergeCell ref="BZ70:CA70"/>
    <mergeCell ref="BZ43:CA43"/>
    <mergeCell ref="CD54:CE54"/>
    <mergeCell ref="CD55:CE55"/>
    <mergeCell ref="CD56:CE56"/>
    <mergeCell ref="CD57:CE57"/>
    <mergeCell ref="CD58:CE58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P29:BQ29"/>
    <mergeCell ref="BR29:BS29"/>
    <mergeCell ref="BT29:BU29"/>
    <mergeCell ref="BT44:BU44"/>
    <mergeCell ref="BT45:BU45"/>
    <mergeCell ref="BT37:BU37"/>
    <mergeCell ref="BV44:BW44"/>
    <mergeCell ref="BV45:BW45"/>
    <mergeCell ref="BV46:BW46"/>
    <mergeCell ref="BV47:BW47"/>
    <mergeCell ref="BP98:BQ98"/>
    <mergeCell ref="BP99:BQ99"/>
    <mergeCell ref="BP100:BQ100"/>
    <mergeCell ref="CB107:CC107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BZ71:CA71"/>
    <mergeCell ref="CB15:CC15"/>
    <mergeCell ref="CD15:CE15"/>
    <mergeCell ref="CB16:CC16"/>
    <mergeCell ref="CD16:CE16"/>
    <mergeCell ref="CB17:CC17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BZ54:CA54"/>
    <mergeCell ref="CB54:CC54"/>
    <mergeCell ref="BZ55:CA55"/>
    <mergeCell ref="CB25:CC25"/>
    <mergeCell ref="CD71:CE71"/>
    <mergeCell ref="CD36:CE36"/>
    <mergeCell ref="BZ25:CA25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26:CA26"/>
    <mergeCell ref="BZ27:CA27"/>
    <mergeCell ref="BZ28:CA28"/>
    <mergeCell ref="BZ29:CA29"/>
    <mergeCell ref="CB35:CC35"/>
    <mergeCell ref="BZ66:CA66"/>
    <mergeCell ref="BZ67:CA67"/>
    <mergeCell ref="BN54:BO54"/>
    <mergeCell ref="BN55:BO55"/>
    <mergeCell ref="BF29:BG29"/>
    <mergeCell ref="BH29:BI29"/>
    <mergeCell ref="BJ29:BK29"/>
    <mergeCell ref="BL29:BM29"/>
    <mergeCell ref="BN29:BO29"/>
    <mergeCell ref="BL66:BM66"/>
  </mergeCells>
  <phoneticPr fontId="2"/>
  <pageMargins left="0.23622047244094491" right="0.23622047244094491" top="0.74803149606299213" bottom="0.74803149606299213" header="0.31496062992125984" footer="0.31496062992125984"/>
  <pageSetup paperSize="9" scale="44" orientation="landscape" r:id="rId1"/>
  <headerFooter alignWithMargins="0">
    <oddFooter>&amp;P ページ</oddFooter>
  </headerFooter>
  <rowBreaks count="1" manualBreakCount="1">
    <brk id="62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2019-07-03T22:21:58Z</cp:lastPrinted>
  <dcterms:created xsi:type="dcterms:W3CDTF">2009-04-08T15:52:00Z</dcterms:created>
  <dcterms:modified xsi:type="dcterms:W3CDTF">2019-07-05T22:50:01Z</dcterms:modified>
</cp:coreProperties>
</file>