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730" windowHeight="9735"/>
  </bookViews>
  <sheets>
    <sheet name="月次ベース" sheetId="3" r:id="rId1"/>
  </sheets>
  <definedNames>
    <definedName name="_xlnm.Print_Area" localSheetId="0">月次ベース!$A$1:$CF$111</definedName>
  </definedNames>
  <calcPr calcId="145621"/>
</workbook>
</file>

<file path=xl/calcChain.xml><?xml version="1.0" encoding="utf-8"?>
<calcChain xmlns="http://schemas.openxmlformats.org/spreadsheetml/2006/main">
  <c r="BD99" i="3" l="1"/>
  <c r="BD100" i="3" s="1"/>
  <c r="CB44" i="3"/>
  <c r="CD36" i="3"/>
  <c r="BX29" i="3"/>
  <c r="BZ29" i="3"/>
  <c r="BL9" i="3"/>
  <c r="BL8" i="3"/>
  <c r="BZ44" i="3" l="1"/>
  <c r="BD69" i="3" l="1"/>
  <c r="BD67" i="3"/>
  <c r="BV29" i="3"/>
  <c r="BT29" i="3"/>
  <c r="BH9" i="3"/>
  <c r="AZ9" i="3"/>
  <c r="AT9" i="3"/>
  <c r="AP9" i="3" l="1"/>
  <c r="AN9" i="3"/>
  <c r="AL9" i="3"/>
  <c r="AJ9" i="3"/>
  <c r="AR9" i="3" l="1"/>
  <c r="BF29" i="3"/>
  <c r="BV44" i="3" l="1"/>
  <c r="BH29" i="3" l="1"/>
  <c r="BJ29" i="3"/>
  <c r="BL29" i="3"/>
  <c r="BN29" i="3"/>
  <c r="BP29" i="3"/>
  <c r="BR29" i="3"/>
  <c r="BT44" i="3" l="1"/>
  <c r="BR44" i="3" l="1"/>
  <c r="BF9" i="3"/>
  <c r="BP44" i="3" l="1"/>
  <c r="BL44" i="3" l="1"/>
  <c r="BD9" i="3"/>
  <c r="BN44" i="3" l="1"/>
  <c r="BJ44" i="3"/>
  <c r="BH44" i="3" l="1"/>
  <c r="BF67" i="3" l="1"/>
  <c r="BF44" i="3"/>
  <c r="AX9" i="3" l="1"/>
  <c r="AV9" i="3"/>
  <c r="BB9" i="3" s="1"/>
  <c r="BB8" i="3"/>
  <c r="BD88" i="3" l="1"/>
  <c r="BD80" i="3"/>
  <c r="BD71" i="3"/>
  <c r="BB67" i="3"/>
  <c r="BD66" i="3"/>
  <c r="BD59" i="3"/>
  <c r="BD57" i="3"/>
  <c r="BB55" i="3"/>
  <c r="BD47" i="3"/>
  <c r="BD45" i="3"/>
  <c r="BB44" i="3"/>
  <c r="BD36" i="3"/>
  <c r="BD44" i="3" l="1"/>
  <c r="X67" i="3"/>
  <c r="V67" i="3"/>
  <c r="T67" i="3"/>
  <c r="Z67" i="3"/>
  <c r="AD71" i="3"/>
  <c r="AD69" i="3"/>
  <c r="AD67" i="3" l="1"/>
  <c r="N9" i="3"/>
  <c r="X9" i="3"/>
  <c r="AR8" i="3"/>
  <c r="AV67" i="3" l="1"/>
  <c r="AV55" i="3"/>
  <c r="AT55" i="3"/>
  <c r="AR55" i="3"/>
  <c r="AR44" i="3"/>
  <c r="AH8" i="3"/>
  <c r="AH9" i="3" s="1"/>
  <c r="AP55" i="3"/>
  <c r="AP48" i="3"/>
  <c r="AP44" i="3"/>
  <c r="AN55" i="3"/>
  <c r="AN44" i="3"/>
  <c r="AL55" i="3"/>
  <c r="AJ55" i="3"/>
  <c r="AL44" i="3"/>
  <c r="AJ44" i="3"/>
  <c r="AH55" i="3"/>
  <c r="AH44" i="3"/>
  <c r="AF81" i="3"/>
  <c r="AF55" i="3"/>
  <c r="AF44" i="3"/>
  <c r="AD88" i="3"/>
  <c r="AD80" i="3"/>
  <c r="Z55" i="3"/>
  <c r="Z44" i="3"/>
  <c r="AD36" i="3"/>
  <c r="X81" i="3"/>
  <c r="X55" i="3"/>
  <c r="X44" i="3"/>
  <c r="V55" i="3"/>
  <c r="V44" i="3"/>
  <c r="T55" i="3"/>
  <c r="T44" i="3"/>
  <c r="R55" i="3"/>
  <c r="R44" i="3"/>
  <c r="F46" i="3"/>
  <c r="BD55" i="3" l="1"/>
</calcChain>
</file>

<file path=xl/comments1.xml><?xml version="1.0" encoding="utf-8"?>
<comments xmlns="http://schemas.openxmlformats.org/spreadsheetml/2006/main">
  <authors>
    <author>外務省</author>
  </authors>
  <commentList>
    <comment ref="C13" authorId="0">
      <text>
        <r>
          <rPr>
            <b/>
            <sz val="9"/>
            <color indexed="81"/>
            <rFont val="ＭＳ Ｐゴシック"/>
            <family val="3"/>
            <charset val="128"/>
          </rPr>
          <t>外務省:</t>
        </r>
        <r>
          <rPr>
            <sz val="9"/>
            <color indexed="81"/>
            <rFont val="ＭＳ Ｐゴシック"/>
            <family val="3"/>
            <charset val="128"/>
          </rPr>
          <t xml:space="preserve">
Indice de Precios / 
Cuadro 1</t>
        </r>
      </text>
    </comment>
  </commentList>
</comments>
</file>

<file path=xl/sharedStrings.xml><?xml version="1.0" encoding="utf-8"?>
<sst xmlns="http://schemas.openxmlformats.org/spreadsheetml/2006/main" count="225" uniqueCount="97">
  <si>
    <t>GDP（実質）</t>
    <rPh sb="4" eb="6">
      <t>ジッシツ</t>
    </rPh>
    <phoneticPr fontId="2"/>
  </si>
  <si>
    <t>GDP成長率（実質）</t>
    <rPh sb="3" eb="6">
      <t>セイチョウリツ</t>
    </rPh>
    <rPh sb="7" eb="9">
      <t>ジッシツ</t>
    </rPh>
    <phoneticPr fontId="2"/>
  </si>
  <si>
    <t>単位：百万ドル</t>
    <rPh sb="0" eb="2">
      <t>タンイ</t>
    </rPh>
    <rPh sb="3" eb="5">
      <t>ヒャクマン</t>
    </rPh>
    <phoneticPr fontId="2"/>
  </si>
  <si>
    <t>注 1：</t>
    <rPh sb="0" eb="1">
      <t>チュウ</t>
    </rPh>
    <phoneticPr fontId="2"/>
  </si>
  <si>
    <t>出所：</t>
    <rPh sb="0" eb="2">
      <t>シュッショ</t>
    </rPh>
    <phoneticPr fontId="2"/>
  </si>
  <si>
    <t>単位：台</t>
    <rPh sb="0" eb="2">
      <t>タンイ</t>
    </rPh>
    <rPh sb="3" eb="4">
      <t>ダイ</t>
    </rPh>
    <phoneticPr fontId="2"/>
  </si>
  <si>
    <t>国内新車販売台数</t>
    <rPh sb="0" eb="2">
      <t>コクナイ</t>
    </rPh>
    <rPh sb="2" eb="4">
      <t>シンシャ</t>
    </rPh>
    <rPh sb="4" eb="6">
      <t>ハンバイ</t>
    </rPh>
    <rPh sb="6" eb="8">
      <t>ダイスウ</t>
    </rPh>
    <phoneticPr fontId="2"/>
  </si>
  <si>
    <t>前年比増減率</t>
    <rPh sb="0" eb="3">
      <t>ゼンネンヒ</t>
    </rPh>
    <rPh sb="3" eb="5">
      <t>ゾウゲン</t>
    </rPh>
    <rPh sb="5" eb="6">
      <t>リツ</t>
    </rPh>
    <phoneticPr fontId="2"/>
  </si>
  <si>
    <t>経済財務省</t>
    <rPh sb="0" eb="2">
      <t>ケイザイ</t>
    </rPh>
    <rPh sb="2" eb="5">
      <t>ザイムショウ</t>
    </rPh>
    <phoneticPr fontId="2"/>
  </si>
  <si>
    <t>消費者物価指数</t>
    <rPh sb="0" eb="3">
      <t>ショウヒシャ</t>
    </rPh>
    <rPh sb="3" eb="5">
      <t>ブッカ</t>
    </rPh>
    <rPh sb="5" eb="7">
      <t>シスウ</t>
    </rPh>
    <phoneticPr fontId="2"/>
  </si>
  <si>
    <t>会計検査院</t>
    <rPh sb="0" eb="2">
      <t>カイケイ</t>
    </rPh>
    <rPh sb="2" eb="4">
      <t>ケンサ</t>
    </rPh>
    <rPh sb="4" eb="5">
      <t>イン</t>
    </rPh>
    <phoneticPr fontId="2"/>
  </si>
  <si>
    <t>価格</t>
    <rPh sb="0" eb="2">
      <t>カカク</t>
    </rPh>
    <phoneticPr fontId="2"/>
  </si>
  <si>
    <t>単位：ドル</t>
    <rPh sb="0" eb="2">
      <t>タンイ</t>
    </rPh>
    <phoneticPr fontId="2"/>
  </si>
  <si>
    <t>貿易収支</t>
    <rPh sb="0" eb="2">
      <t>ボウエキ</t>
    </rPh>
    <rPh sb="2" eb="4">
      <t>シュウシ</t>
    </rPh>
    <phoneticPr fontId="2"/>
  </si>
  <si>
    <t>コロン・フリーゾーン取扱高</t>
    <rPh sb="10" eb="12">
      <t>トリアツカイ</t>
    </rPh>
    <rPh sb="12" eb="13">
      <t>ダカ</t>
    </rPh>
    <phoneticPr fontId="2"/>
  </si>
  <si>
    <t>合計</t>
    <rPh sb="0" eb="2">
      <t>ゴウケイ</t>
    </rPh>
    <phoneticPr fontId="2"/>
  </si>
  <si>
    <t>前年比増減率</t>
    <rPh sb="0" eb="2">
      <t>ゼンネン</t>
    </rPh>
    <rPh sb="2" eb="3">
      <t>ヒ</t>
    </rPh>
    <rPh sb="3" eb="5">
      <t>ゾウゲン</t>
    </rPh>
    <rPh sb="5" eb="6">
      <t>リツ</t>
    </rPh>
    <phoneticPr fontId="2"/>
  </si>
  <si>
    <t>販売台数</t>
    <rPh sb="0" eb="2">
      <t>ハンバイ</t>
    </rPh>
    <rPh sb="2" eb="4">
      <t>ダイスウ</t>
    </rPh>
    <phoneticPr fontId="2"/>
  </si>
  <si>
    <t>パナマ自動車販売協会（ADAP) / 会計検査院</t>
    <rPh sb="3" eb="6">
      <t>ジドウシャ</t>
    </rPh>
    <rPh sb="6" eb="8">
      <t>ハンバイ</t>
    </rPh>
    <rPh sb="8" eb="10">
      <t>キョウカイ</t>
    </rPh>
    <rPh sb="19" eb="21">
      <t>カイケイ</t>
    </rPh>
    <rPh sb="21" eb="23">
      <t>ケンサ</t>
    </rPh>
    <rPh sb="23" eb="24">
      <t>イン</t>
    </rPh>
    <phoneticPr fontId="2"/>
  </si>
  <si>
    <t>コンテナ取扱高</t>
    <rPh sb="4" eb="6">
      <t>トリアツカイ</t>
    </rPh>
    <rPh sb="6" eb="7">
      <t>タカ</t>
    </rPh>
    <phoneticPr fontId="2"/>
  </si>
  <si>
    <t>単位：千TEU</t>
    <rPh sb="0" eb="2">
      <t>タンイ</t>
    </rPh>
    <rPh sb="3" eb="4">
      <t>セン</t>
    </rPh>
    <phoneticPr fontId="2"/>
  </si>
  <si>
    <t>前年比増減率（合計）</t>
    <rPh sb="0" eb="3">
      <t>ゼンネンヒ</t>
    </rPh>
    <rPh sb="3" eb="5">
      <t>ゾウゲン</t>
    </rPh>
    <rPh sb="5" eb="6">
      <t>リツ</t>
    </rPh>
    <rPh sb="7" eb="9">
      <t>ゴウケイ</t>
    </rPh>
    <phoneticPr fontId="2"/>
  </si>
  <si>
    <t>前年比増減率（輸入）</t>
    <rPh sb="0" eb="3">
      <t>ゼンネンヒ</t>
    </rPh>
    <rPh sb="3" eb="5">
      <t>ゾウゲン</t>
    </rPh>
    <rPh sb="5" eb="6">
      <t>リツ</t>
    </rPh>
    <rPh sb="7" eb="9">
      <t>ユニュウ</t>
    </rPh>
    <phoneticPr fontId="2"/>
  </si>
  <si>
    <t>前年比増減率（再輸出）</t>
    <rPh sb="0" eb="3">
      <t>ゼンネンヒ</t>
    </rPh>
    <rPh sb="3" eb="5">
      <t>ゾウゲン</t>
    </rPh>
    <rPh sb="5" eb="6">
      <t>リツ</t>
    </rPh>
    <rPh sb="7" eb="10">
      <t>サイユシュツ</t>
    </rPh>
    <phoneticPr fontId="2"/>
  </si>
  <si>
    <t>前年比増減率（輸出）</t>
    <rPh sb="0" eb="3">
      <t>ゼンネンヒ</t>
    </rPh>
    <rPh sb="3" eb="5">
      <t>ゾウゲン</t>
    </rPh>
    <rPh sb="5" eb="6">
      <t>リツ</t>
    </rPh>
    <rPh sb="7" eb="9">
      <t>ユシュツ</t>
    </rPh>
    <phoneticPr fontId="2"/>
  </si>
  <si>
    <t>(a)うち、輸入（CIF）</t>
    <rPh sb="6" eb="8">
      <t>ユニュウ</t>
    </rPh>
    <phoneticPr fontId="2"/>
  </si>
  <si>
    <t>(b)うち、再輸出（FOB）</t>
    <rPh sb="6" eb="7">
      <t>サイ</t>
    </rPh>
    <rPh sb="7" eb="9">
      <t>ユシュツ</t>
    </rPh>
    <phoneticPr fontId="2"/>
  </si>
  <si>
    <t>合計 (a+b)</t>
    <rPh sb="0" eb="2">
      <t>ゴウケイ</t>
    </rPh>
    <phoneticPr fontId="2"/>
  </si>
  <si>
    <t>貿易収支 (a-b)</t>
    <rPh sb="0" eb="2">
      <t>ボウエキ</t>
    </rPh>
    <rPh sb="2" eb="4">
      <t>シュウシ</t>
    </rPh>
    <phoneticPr fontId="2"/>
  </si>
  <si>
    <t>(a)輸出（FOB）</t>
    <rPh sb="3" eb="5">
      <t>ユシュツ</t>
    </rPh>
    <phoneticPr fontId="2"/>
  </si>
  <si>
    <t>(b)輸入（CIF）</t>
    <rPh sb="3" eb="5">
      <t>ユニュウ</t>
    </rPh>
    <phoneticPr fontId="2"/>
  </si>
  <si>
    <t>通航隻数（隻）</t>
    <rPh sb="0" eb="2">
      <t>ツウコウ</t>
    </rPh>
    <rPh sb="2" eb="4">
      <t>セキスウ</t>
    </rPh>
    <rPh sb="5" eb="6">
      <t>セキ</t>
    </rPh>
    <phoneticPr fontId="2"/>
  </si>
  <si>
    <t>通航貨物量（千㌧）*</t>
    <rPh sb="0" eb="2">
      <t>ツウコウ</t>
    </rPh>
    <rPh sb="2" eb="5">
      <t>カモツリョウ</t>
    </rPh>
    <rPh sb="6" eb="7">
      <t>セン</t>
    </rPh>
    <phoneticPr fontId="2"/>
  </si>
  <si>
    <t>ホテル部屋数（パナマ市内のみ）</t>
    <rPh sb="3" eb="5">
      <t>ヘヤ</t>
    </rPh>
    <rPh sb="5" eb="6">
      <t>スウ</t>
    </rPh>
    <rPh sb="10" eb="12">
      <t>シナイ</t>
    </rPh>
    <phoneticPr fontId="2"/>
  </si>
  <si>
    <t>単位：部屋</t>
    <rPh sb="0" eb="2">
      <t>タンイ</t>
    </rPh>
    <rPh sb="3" eb="5">
      <t>ヘヤ</t>
    </rPh>
    <phoneticPr fontId="2"/>
  </si>
  <si>
    <t>前年比増減率（稼働率）</t>
    <rPh sb="0" eb="3">
      <t>ゼンネンヒ</t>
    </rPh>
    <rPh sb="3" eb="5">
      <t>ゾウゲン</t>
    </rPh>
    <rPh sb="5" eb="6">
      <t>リツ</t>
    </rPh>
    <rPh sb="7" eb="9">
      <t>カドウ</t>
    </rPh>
    <rPh sb="9" eb="10">
      <t>リツ</t>
    </rPh>
    <phoneticPr fontId="2"/>
  </si>
  <si>
    <t>増築、修繕を含む。</t>
    <rPh sb="0" eb="2">
      <t>ゾウチク</t>
    </rPh>
    <rPh sb="3" eb="5">
      <t>シュウゼン</t>
    </rPh>
    <rPh sb="6" eb="7">
      <t>フク</t>
    </rPh>
    <phoneticPr fontId="2"/>
  </si>
  <si>
    <t>(a)うち、住宅</t>
    <rPh sb="6" eb="8">
      <t>ジュウタク</t>
    </rPh>
    <phoneticPr fontId="2"/>
  </si>
  <si>
    <t>前年比増減率（住宅）</t>
    <rPh sb="0" eb="3">
      <t>ゼンネンヒ</t>
    </rPh>
    <rPh sb="3" eb="5">
      <t>ゾウゲン</t>
    </rPh>
    <rPh sb="5" eb="6">
      <t>リツ</t>
    </rPh>
    <rPh sb="7" eb="9">
      <t>ジュウタク</t>
    </rPh>
    <phoneticPr fontId="2"/>
  </si>
  <si>
    <t>(b)うち、非住宅</t>
    <rPh sb="6" eb="7">
      <t>ヒ</t>
    </rPh>
    <rPh sb="7" eb="9">
      <t>ジュウタク</t>
    </rPh>
    <phoneticPr fontId="2"/>
  </si>
  <si>
    <t>前年比増減率（非住宅）</t>
    <rPh sb="0" eb="3">
      <t>ゼンネンヒ</t>
    </rPh>
    <rPh sb="3" eb="5">
      <t>ゾウゲン</t>
    </rPh>
    <rPh sb="5" eb="6">
      <t>リツ</t>
    </rPh>
    <rPh sb="7" eb="8">
      <t>ヒ</t>
    </rPh>
    <rPh sb="8" eb="10">
      <t>ジュウタク</t>
    </rPh>
    <phoneticPr fontId="2"/>
  </si>
  <si>
    <t>総合</t>
    <rPh sb="0" eb="2">
      <t>ソウゴウ</t>
    </rPh>
    <phoneticPr fontId="2"/>
  </si>
  <si>
    <t>港湾におけるコンテナ取扱高</t>
    <rPh sb="0" eb="2">
      <t>コウワン</t>
    </rPh>
    <rPh sb="10" eb="12">
      <t>トリアツカイ</t>
    </rPh>
    <rPh sb="12" eb="13">
      <t>タカ</t>
    </rPh>
    <phoneticPr fontId="2"/>
  </si>
  <si>
    <t>パナマ運河通航量</t>
    <rPh sb="3" eb="5">
      <t>ウンガ</t>
    </rPh>
    <rPh sb="5" eb="7">
      <t>ツウコウ</t>
    </rPh>
    <rPh sb="7" eb="8">
      <t>リョウ</t>
    </rPh>
    <phoneticPr fontId="2"/>
  </si>
  <si>
    <t>*：ロングトン（≒1016kg)</t>
    <phoneticPr fontId="2"/>
  </si>
  <si>
    <t>単位：隻/千トン</t>
    <rPh sb="0" eb="2">
      <t>タンイ</t>
    </rPh>
    <rPh sb="3" eb="4">
      <t>セキ</t>
    </rPh>
    <rPh sb="5" eb="6">
      <t>セン</t>
    </rPh>
    <phoneticPr fontId="2"/>
  </si>
  <si>
    <t>会計検査院</t>
    <rPh sb="0" eb="2">
      <t>カイケイ</t>
    </rPh>
    <rPh sb="2" eb="5">
      <t>ケンサイン</t>
    </rPh>
    <phoneticPr fontId="2"/>
  </si>
  <si>
    <t>2013年Q1</t>
    <rPh sb="4" eb="5">
      <t>ネン</t>
    </rPh>
    <phoneticPr fontId="2"/>
  </si>
  <si>
    <t>2013年Q2</t>
    <rPh sb="4" eb="5">
      <t>ネン</t>
    </rPh>
    <phoneticPr fontId="2"/>
  </si>
  <si>
    <t>2013年Q3</t>
    <rPh sb="4" eb="5">
      <t>ネン</t>
    </rPh>
    <phoneticPr fontId="2"/>
  </si>
  <si>
    <t>2013年Q4</t>
    <rPh sb="4" eb="5">
      <t>ネン</t>
    </rPh>
    <phoneticPr fontId="2"/>
  </si>
  <si>
    <t>2014年Q1</t>
  </si>
  <si>
    <t>2014年Q2</t>
  </si>
  <si>
    <t>2014年Q3</t>
  </si>
  <si>
    <t>パナマ主要経済指標（月次ベース）</t>
  </si>
  <si>
    <t>2014年Q4</t>
  </si>
  <si>
    <t>稼働率 （平均）</t>
  </si>
  <si>
    <t>N/A</t>
  </si>
  <si>
    <t>基礎食料品バスケット価格（都市部：パナマ市、サン・ミゲリート市）</t>
  </si>
  <si>
    <t>2015年Q1</t>
  </si>
  <si>
    <t>前年比増減率</t>
  </si>
  <si>
    <t>前月比増減率</t>
  </si>
  <si>
    <t>2015年Q2</t>
  </si>
  <si>
    <t>2015年Q3</t>
  </si>
  <si>
    <t>建設許可件数（都市部/評価価格ベース）</t>
  </si>
  <si>
    <t>2015年Q4</t>
  </si>
  <si>
    <t>2016年Q1</t>
  </si>
  <si>
    <t>1家庭あたり3.5人で、各々が1日2238.6カロリーを摂取する前提のもと、59品目が対象。</t>
    <rPh sb="1" eb="3">
      <t>カテイ</t>
    </rPh>
    <rPh sb="9" eb="10">
      <t>ニン</t>
    </rPh>
    <rPh sb="12" eb="14">
      <t>オノオノ</t>
    </rPh>
    <rPh sb="16" eb="17">
      <t>ニチ</t>
    </rPh>
    <rPh sb="28" eb="30">
      <t>セッシュ</t>
    </rPh>
    <rPh sb="32" eb="34">
      <t>ゼンテイ</t>
    </rPh>
    <rPh sb="40" eb="42">
      <t>ヒンモク</t>
    </rPh>
    <rPh sb="43" eb="45">
      <t>タイショウ</t>
    </rPh>
    <phoneticPr fontId="2"/>
  </si>
  <si>
    <t>注 ：</t>
    <rPh sb="0" eb="1">
      <t>チュウ</t>
    </rPh>
    <phoneticPr fontId="2"/>
  </si>
  <si>
    <t>注：</t>
    <rPh sb="0" eb="1">
      <t>チュウ</t>
    </rPh>
    <phoneticPr fontId="2"/>
  </si>
  <si>
    <t>基準値（100）は2013年。</t>
    <phoneticPr fontId="2"/>
  </si>
  <si>
    <t>2016年Q2</t>
  </si>
  <si>
    <t>2016年Q3</t>
  </si>
  <si>
    <t>2016年Q4</t>
  </si>
  <si>
    <t>2017年Q1</t>
  </si>
  <si>
    <t>観光客数</t>
    <rPh sb="0" eb="3">
      <t>カンコウキャク</t>
    </rPh>
    <rPh sb="3" eb="4">
      <t>スウ</t>
    </rPh>
    <phoneticPr fontId="2"/>
  </si>
  <si>
    <t>クルーズ客等、国内での宿泊を伴わない観光客を含む。</t>
    <rPh sb="4" eb="5">
      <t>キャク</t>
    </rPh>
    <rPh sb="5" eb="6">
      <t>トウ</t>
    </rPh>
    <rPh sb="7" eb="9">
      <t>コクナイ</t>
    </rPh>
    <rPh sb="11" eb="13">
      <t>シュクハク</t>
    </rPh>
    <rPh sb="14" eb="15">
      <t>トモナ</t>
    </rPh>
    <rPh sb="18" eb="21">
      <t>カンコウキャク</t>
    </rPh>
    <rPh sb="22" eb="23">
      <t>フク</t>
    </rPh>
    <phoneticPr fontId="2"/>
  </si>
  <si>
    <t>単位：千人</t>
    <rPh sb="0" eb="2">
      <t>タンイ</t>
    </rPh>
    <rPh sb="3" eb="5">
      <t>センニン</t>
    </rPh>
    <phoneticPr fontId="2"/>
  </si>
  <si>
    <t>GDP</t>
    <phoneticPr fontId="2"/>
  </si>
  <si>
    <t>2016年累計</t>
    <rPh sb="4" eb="5">
      <t>ネン</t>
    </rPh>
    <rPh sb="5" eb="7">
      <t>ルイケイ</t>
    </rPh>
    <phoneticPr fontId="2"/>
  </si>
  <si>
    <t>2014年累計</t>
    <rPh sb="4" eb="5">
      <t>ネン</t>
    </rPh>
    <rPh sb="5" eb="7">
      <t>ルイケイ</t>
    </rPh>
    <phoneticPr fontId="2"/>
  </si>
  <si>
    <t>2015年累計</t>
    <rPh sb="4" eb="5">
      <t>ネン</t>
    </rPh>
    <rPh sb="5" eb="7">
      <t>ルイケイ</t>
    </rPh>
    <phoneticPr fontId="2"/>
  </si>
  <si>
    <t>2017年Q2</t>
  </si>
  <si>
    <t>年初来累計</t>
    <rPh sb="0" eb="3">
      <t>ネンショライ</t>
    </rPh>
    <rPh sb="3" eb="5">
      <t>ルイケイ</t>
    </rPh>
    <phoneticPr fontId="2"/>
  </si>
  <si>
    <t>年初来累計</t>
  </si>
  <si>
    <t>年初来平均</t>
  </si>
  <si>
    <t>2017年Q3</t>
  </si>
  <si>
    <t>2013年累計</t>
  </si>
  <si>
    <t xml:space="preserve"> </t>
  </si>
  <si>
    <t>2017年Q4</t>
  </si>
  <si>
    <t>2017年累計</t>
  </si>
  <si>
    <t>海事庁 / 会計検査院</t>
    <rPh sb="0" eb="2">
      <t>カイジ</t>
    </rPh>
    <rPh sb="2" eb="3">
      <t>チョウ</t>
    </rPh>
    <rPh sb="6" eb="8">
      <t>カイケイ</t>
    </rPh>
    <rPh sb="8" eb="10">
      <t>ケンサ</t>
    </rPh>
    <rPh sb="10" eb="11">
      <t>イン</t>
    </rPh>
    <phoneticPr fontId="2"/>
  </si>
  <si>
    <t>2018年Q1</t>
  </si>
  <si>
    <t>2018年累計</t>
  </si>
  <si>
    <t>2018年Q2</t>
  </si>
  <si>
    <t>2018年Q3</t>
  </si>
  <si>
    <t>2018年Q4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</si>
</sst>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#,##0.0;[Red]\-#,##0.0"/>
    <numFmt numFmtId="177" formatCode="0.0%"/>
    <numFmt numFmtId="178" formatCode="yyyy&quot;年&quot;m&quot;月&quot;;@"/>
    <numFmt numFmtId="179" formatCode="#,##0;&quot;▲ &quot;#,##0"/>
    <numFmt numFmtId="180" formatCode="yyyy&quot;年&quot;m&quot;月&quot;d&quot;日&quot;;@"/>
    <numFmt numFmtId="181" formatCode="#,##0.0_);[Red]\(#,##0.0\)"/>
    <numFmt numFmtId="182" formatCode="0.0"/>
    <numFmt numFmtId="183" formatCode="0.000%"/>
    <numFmt numFmtId="184" formatCode="#,##0.0"/>
    <numFmt numFmtId="185" formatCode="#,##0.0;[Red]#,##0.0"/>
    <numFmt numFmtId="186" formatCode="#,##0.0;&quot;▲ &quot;#,##0.0"/>
  </numFmts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i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8"/>
      <name val="ＭＳ Ｐゴシック"/>
      <family val="3"/>
      <charset val="128"/>
    </font>
    <font>
      <i/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4"/>
      <name val="ＭＳ Ｐゴシック"/>
      <family val="3"/>
      <charset val="128"/>
    </font>
    <font>
      <i/>
      <sz val="10"/>
      <color theme="4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ashed">
        <color indexed="64"/>
      </bottom>
      <diagonal/>
    </border>
    <border>
      <left/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ouble">
        <color indexed="64"/>
      </bottom>
      <diagonal/>
    </border>
    <border>
      <left/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ashed">
        <color indexed="64"/>
      </bottom>
      <diagonal/>
    </border>
    <border>
      <left/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40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10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8" fillId="0" borderId="0" xfId="0" applyFont="1" applyFill="1">
      <alignment vertical="center"/>
    </xf>
    <xf numFmtId="177" fontId="0" fillId="0" borderId="0" xfId="3" applyNumberFormat="1" applyFont="1" applyFill="1">
      <alignment vertical="center"/>
    </xf>
    <xf numFmtId="0" fontId="5" fillId="0" borderId="0" xfId="0" applyFont="1" applyFill="1" applyAlignment="1">
      <alignment horizontal="right" vertical="center"/>
    </xf>
    <xf numFmtId="177" fontId="5" fillId="0" borderId="0" xfId="3" applyNumberFormat="1" applyFont="1" applyFill="1" applyBorder="1" applyAlignment="1">
      <alignment vertical="center"/>
    </xf>
    <xf numFmtId="10" fontId="0" fillId="0" borderId="0" xfId="3" applyNumberFormat="1" applyFont="1" applyFill="1">
      <alignment vertical="center"/>
    </xf>
    <xf numFmtId="177" fontId="5" fillId="0" borderId="0" xfId="0" applyNumberFormat="1" applyFont="1" applyFill="1" applyBorder="1" applyAlignment="1">
      <alignment horizontal="right" vertical="center"/>
    </xf>
    <xf numFmtId="177" fontId="5" fillId="0" borderId="0" xfId="3" applyNumberFormat="1" applyFont="1" applyFill="1" applyBorder="1" applyAlignment="1">
      <alignment horizontal="right" vertical="center"/>
    </xf>
    <xf numFmtId="0" fontId="0" fillId="0" borderId="0" xfId="0" applyFont="1" applyFill="1">
      <alignment vertical="center"/>
    </xf>
    <xf numFmtId="181" fontId="0" fillId="0" borderId="0" xfId="1" applyNumberFormat="1" applyFont="1" applyFill="1">
      <alignment vertical="center"/>
    </xf>
    <xf numFmtId="38" fontId="0" fillId="0" borderId="0" xfId="1" applyNumberFormat="1" applyFont="1" applyFill="1">
      <alignment vertical="center"/>
    </xf>
    <xf numFmtId="10" fontId="11" fillId="0" borderId="0" xfId="3" applyNumberFormat="1" applyFont="1" applyFill="1">
      <alignment vertical="center"/>
    </xf>
    <xf numFmtId="182" fontId="3" fillId="0" borderId="0" xfId="0" applyNumberFormat="1" applyFont="1" applyFill="1" applyAlignment="1">
      <alignment horizontal="center" vertical="center"/>
    </xf>
    <xf numFmtId="180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185" fontId="0" fillId="0" borderId="0" xfId="0" applyNumberFormat="1" applyFont="1" applyFill="1">
      <alignment vertical="center"/>
    </xf>
    <xf numFmtId="0" fontId="0" fillId="0" borderId="0" xfId="0" applyFont="1" applyFill="1" applyBorder="1" applyAlignment="1">
      <alignment horizontal="left" vertical="center"/>
    </xf>
    <xf numFmtId="177" fontId="0" fillId="0" borderId="0" xfId="3" applyNumberFormat="1" applyFont="1" applyFill="1" applyBorder="1" applyAlignment="1">
      <alignment horizontal="right" vertical="center"/>
    </xf>
    <xf numFmtId="38" fontId="0" fillId="0" borderId="0" xfId="2" applyFont="1" applyFill="1" applyBorder="1" applyAlignment="1">
      <alignment horizontal="right" vertical="center"/>
    </xf>
    <xf numFmtId="38" fontId="0" fillId="0" borderId="0" xfId="1" applyNumberFormat="1" applyFont="1" applyFill="1" applyBorder="1" applyAlignment="1">
      <alignment horizontal="right" vertical="center"/>
    </xf>
    <xf numFmtId="181" fontId="0" fillId="0" borderId="0" xfId="1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vertical="center"/>
    </xf>
    <xf numFmtId="38" fontId="0" fillId="0" borderId="0" xfId="0" applyNumberFormat="1" applyFont="1" applyFill="1">
      <alignment vertical="center"/>
    </xf>
    <xf numFmtId="183" fontId="6" fillId="0" borderId="0" xfId="3" applyNumberFormat="1" applyFont="1" applyFill="1">
      <alignment vertical="center"/>
    </xf>
    <xf numFmtId="10" fontId="3" fillId="0" borderId="0" xfId="3" applyNumberFormat="1" applyFont="1" applyFill="1">
      <alignment vertical="center"/>
    </xf>
    <xf numFmtId="177" fontId="0" fillId="0" borderId="0" xfId="0" applyNumberFormat="1" applyFont="1" applyFill="1" applyBorder="1" applyAlignment="1">
      <alignment horizontal="right" vertical="center"/>
    </xf>
    <xf numFmtId="0" fontId="1" fillId="0" borderId="0" xfId="0" applyFont="1" applyFill="1">
      <alignment vertical="center"/>
    </xf>
    <xf numFmtId="0" fontId="0" fillId="0" borderId="0" xfId="0" applyFont="1" applyFill="1" applyBorder="1" applyAlignment="1">
      <alignment horizontal="right" vertical="center"/>
    </xf>
    <xf numFmtId="180" fontId="0" fillId="0" borderId="0" xfId="0" applyNumberFormat="1" applyFont="1" applyFill="1" applyBorder="1" applyAlignment="1">
      <alignment vertical="center"/>
    </xf>
    <xf numFmtId="0" fontId="0" fillId="0" borderId="1" xfId="0" applyFont="1" applyFill="1" applyBorder="1">
      <alignment vertical="center"/>
    </xf>
    <xf numFmtId="0" fontId="0" fillId="0" borderId="2" xfId="0" applyFont="1" applyFill="1" applyBorder="1">
      <alignment vertical="center"/>
    </xf>
    <xf numFmtId="177" fontId="0" fillId="0" borderId="0" xfId="0" applyNumberFormat="1" applyFont="1" applyFill="1">
      <alignment vertical="center"/>
    </xf>
    <xf numFmtId="184" fontId="15" fillId="0" borderId="0" xfId="0" applyNumberFormat="1" applyFont="1" applyFill="1" applyBorder="1" applyAlignment="1">
      <alignment vertical="center"/>
    </xf>
    <xf numFmtId="177" fontId="16" fillId="0" borderId="0" xfId="3" applyNumberFormat="1" applyFont="1" applyFill="1" applyBorder="1" applyAlignment="1">
      <alignment horizontal="right" vertical="center"/>
    </xf>
    <xf numFmtId="186" fontId="0" fillId="0" borderId="0" xfId="0" applyNumberFormat="1" applyFont="1" applyFill="1">
      <alignment vertical="center"/>
    </xf>
    <xf numFmtId="38" fontId="3" fillId="0" borderId="0" xfId="0" applyNumberFormat="1" applyFont="1" applyFill="1">
      <alignment vertical="center"/>
    </xf>
    <xf numFmtId="1" fontId="0" fillId="0" borderId="0" xfId="0" applyNumberFormat="1" applyFont="1" applyFill="1">
      <alignment vertical="center"/>
    </xf>
    <xf numFmtId="38" fontId="6" fillId="0" borderId="0" xfId="0" applyNumberFormat="1" applyFont="1" applyFill="1">
      <alignment vertical="center"/>
    </xf>
    <xf numFmtId="0" fontId="0" fillId="0" borderId="179" xfId="0" applyFont="1" applyFill="1" applyBorder="1">
      <alignment vertical="center"/>
    </xf>
    <xf numFmtId="177" fontId="3" fillId="0" borderId="0" xfId="3" applyNumberFormat="1" applyFont="1" applyFill="1" applyBorder="1">
      <alignment vertical="center"/>
    </xf>
    <xf numFmtId="177" fontId="3" fillId="0" borderId="0" xfId="3" applyNumberFormat="1" applyFont="1" applyFill="1">
      <alignment vertical="center"/>
    </xf>
    <xf numFmtId="177" fontId="3" fillId="0" borderId="2" xfId="3" applyNumberFormat="1" applyFont="1" applyFill="1" applyBorder="1">
      <alignment vertical="center"/>
    </xf>
    <xf numFmtId="178" fontId="6" fillId="0" borderId="180" xfId="0" applyNumberFormat="1" applyFont="1" applyFill="1" applyBorder="1" applyAlignment="1">
      <alignment vertical="center"/>
    </xf>
    <xf numFmtId="178" fontId="6" fillId="0" borderId="0" xfId="0" applyNumberFormat="1" applyFont="1" applyFill="1" applyBorder="1" applyAlignment="1">
      <alignment vertical="center"/>
    </xf>
    <xf numFmtId="176" fontId="0" fillId="0" borderId="180" xfId="2" applyNumberFormat="1" applyFont="1" applyFill="1" applyBorder="1" applyAlignment="1">
      <alignment vertical="center"/>
    </xf>
    <xf numFmtId="176" fontId="0" fillId="0" borderId="0" xfId="2" applyNumberFormat="1" applyFont="1" applyFill="1" applyBorder="1" applyAlignment="1">
      <alignment vertical="center"/>
    </xf>
    <xf numFmtId="177" fontId="5" fillId="0" borderId="180" xfId="3" applyNumberFormat="1" applyFont="1" applyFill="1" applyBorder="1" applyAlignment="1">
      <alignment vertical="center"/>
    </xf>
    <xf numFmtId="38" fontId="7" fillId="0" borderId="8" xfId="2" applyNumberFormat="1" applyFont="1" applyFill="1" applyBorder="1" applyAlignment="1">
      <alignment horizontal="right" vertical="center"/>
    </xf>
    <xf numFmtId="38" fontId="7" fillId="0" borderId="14" xfId="2" applyNumberFormat="1" applyFont="1" applyFill="1" applyBorder="1" applyAlignment="1">
      <alignment horizontal="right" vertical="center"/>
    </xf>
    <xf numFmtId="177" fontId="5" fillId="0" borderId="12" xfId="3" applyNumberFormat="1" applyFont="1" applyFill="1" applyBorder="1" applyAlignment="1">
      <alignment horizontal="right" vertical="center"/>
    </xf>
    <xf numFmtId="177" fontId="5" fillId="0" borderId="1" xfId="3" applyNumberFormat="1" applyFont="1" applyFill="1" applyBorder="1" applyAlignment="1">
      <alignment horizontal="right" vertical="center"/>
    </xf>
    <xf numFmtId="178" fontId="6" fillId="0" borderId="13" xfId="0" applyNumberFormat="1" applyFont="1" applyFill="1" applyBorder="1" applyAlignment="1">
      <alignment horizontal="center" vertical="center"/>
    </xf>
    <xf numFmtId="178" fontId="6" fillId="0" borderId="11" xfId="0" applyNumberFormat="1" applyFont="1" applyFill="1" applyBorder="1" applyAlignment="1">
      <alignment horizontal="center" vertical="center"/>
    </xf>
    <xf numFmtId="178" fontId="6" fillId="0" borderId="10" xfId="0" applyNumberFormat="1" applyFont="1" applyFill="1" applyBorder="1" applyAlignment="1">
      <alignment horizontal="center" vertical="center"/>
    </xf>
    <xf numFmtId="3" fontId="0" fillId="0" borderId="8" xfId="0" applyNumberFormat="1" applyFont="1" applyFill="1" applyBorder="1" applyAlignment="1">
      <alignment vertical="center"/>
    </xf>
    <xf numFmtId="3" fontId="0" fillId="0" borderId="46" xfId="0" applyNumberFormat="1" applyFont="1" applyFill="1" applyBorder="1" applyAlignment="1">
      <alignment vertical="center"/>
    </xf>
    <xf numFmtId="3" fontId="0" fillId="0" borderId="14" xfId="0" applyNumberFormat="1" applyFont="1" applyFill="1" applyBorder="1" applyAlignment="1">
      <alignment vertical="center"/>
    </xf>
    <xf numFmtId="177" fontId="5" fillId="0" borderId="5" xfId="3" applyNumberFormat="1" applyFont="1" applyFill="1" applyBorder="1" applyAlignment="1">
      <alignment horizontal="right" vertical="center"/>
    </xf>
    <xf numFmtId="177" fontId="5" fillId="0" borderId="63" xfId="3" applyNumberFormat="1" applyFont="1" applyFill="1" applyBorder="1" applyAlignment="1">
      <alignment horizontal="right" vertical="center"/>
    </xf>
    <xf numFmtId="177" fontId="5" fillId="0" borderId="6" xfId="3" applyNumberFormat="1" applyFont="1" applyFill="1" applyBorder="1" applyAlignment="1">
      <alignment horizontal="right" vertical="center"/>
    </xf>
    <xf numFmtId="38" fontId="7" fillId="0" borderId="22" xfId="2" applyNumberFormat="1" applyFont="1" applyFill="1" applyBorder="1" applyAlignment="1">
      <alignment horizontal="right" vertical="center"/>
    </xf>
    <xf numFmtId="38" fontId="7" fillId="0" borderId="23" xfId="2" applyNumberFormat="1" applyFont="1" applyFill="1" applyBorder="1" applyAlignment="1">
      <alignment horizontal="right" vertical="center"/>
    </xf>
    <xf numFmtId="177" fontId="7" fillId="0" borderId="40" xfId="2" applyNumberFormat="1" applyFont="1" applyFill="1" applyBorder="1" applyAlignment="1">
      <alignment horizontal="right" vertical="center"/>
    </xf>
    <xf numFmtId="177" fontId="7" fillId="0" borderId="41" xfId="2" applyNumberFormat="1" applyFont="1" applyFill="1" applyBorder="1" applyAlignment="1">
      <alignment horizontal="right" vertical="center"/>
    </xf>
    <xf numFmtId="38" fontId="7" fillId="0" borderId="117" xfId="2" applyNumberFormat="1" applyFont="1" applyFill="1" applyBorder="1" applyAlignment="1">
      <alignment horizontal="right" vertical="center"/>
    </xf>
    <xf numFmtId="177" fontId="7" fillId="0" borderId="91" xfId="2" applyNumberFormat="1" applyFont="1" applyFill="1" applyBorder="1" applyAlignment="1">
      <alignment horizontal="right" vertical="center"/>
    </xf>
    <xf numFmtId="177" fontId="7" fillId="0" borderId="166" xfId="2" applyNumberFormat="1" applyFont="1" applyFill="1" applyBorder="1" applyAlignment="1">
      <alignment horizontal="right" vertical="center"/>
    </xf>
    <xf numFmtId="177" fontId="7" fillId="0" borderId="1" xfId="2" applyNumberFormat="1" applyFont="1" applyFill="1" applyBorder="1" applyAlignment="1">
      <alignment horizontal="right" vertical="center"/>
    </xf>
    <xf numFmtId="177" fontId="7" fillId="0" borderId="122" xfId="2" applyNumberFormat="1" applyFont="1" applyFill="1" applyBorder="1" applyAlignment="1">
      <alignment horizontal="right" vertical="center"/>
    </xf>
    <xf numFmtId="178" fontId="6" fillId="0" borderId="42" xfId="0" applyNumberFormat="1" applyFont="1" applyFill="1" applyBorder="1" applyAlignment="1">
      <alignment horizontal="center" vertical="center"/>
    </xf>
    <xf numFmtId="178" fontId="6" fillId="0" borderId="83" xfId="0" applyNumberFormat="1" applyFont="1" applyFill="1" applyBorder="1" applyAlignment="1">
      <alignment horizontal="center" vertical="center"/>
    </xf>
    <xf numFmtId="38" fontId="1" fillId="0" borderId="8" xfId="2" applyNumberFormat="1" applyFont="1" applyFill="1" applyBorder="1" applyAlignment="1">
      <alignment horizontal="right" vertical="center"/>
    </xf>
    <xf numFmtId="38" fontId="1" fillId="0" borderId="117" xfId="2" applyNumberFormat="1" applyFont="1" applyFill="1" applyBorder="1" applyAlignment="1">
      <alignment horizontal="right" vertical="center"/>
    </xf>
    <xf numFmtId="177" fontId="7" fillId="0" borderId="165" xfId="2" applyNumberFormat="1" applyFont="1" applyFill="1" applyBorder="1" applyAlignment="1">
      <alignment horizontal="right" vertical="center"/>
    </xf>
    <xf numFmtId="177" fontId="7" fillId="0" borderId="26" xfId="2" applyNumberFormat="1" applyFont="1" applyFill="1" applyBorder="1" applyAlignment="1">
      <alignment horizontal="right" vertical="center"/>
    </xf>
    <xf numFmtId="177" fontId="7" fillId="0" borderId="27" xfId="2" applyNumberFormat="1" applyFont="1" applyFill="1" applyBorder="1" applyAlignment="1">
      <alignment horizontal="right" vertical="center"/>
    </xf>
    <xf numFmtId="177" fontId="0" fillId="0" borderId="51" xfId="3" applyNumberFormat="1" applyFont="1" applyFill="1" applyBorder="1" applyAlignment="1">
      <alignment horizontal="right" vertical="center"/>
    </xf>
    <xf numFmtId="38" fontId="0" fillId="0" borderId="8" xfId="2" applyNumberFormat="1" applyFont="1" applyFill="1" applyBorder="1" applyAlignment="1">
      <alignment vertical="center"/>
    </xf>
    <xf numFmtId="38" fontId="0" fillId="0" borderId="46" xfId="2" applyNumberFormat="1" applyFont="1" applyFill="1" applyBorder="1" applyAlignment="1">
      <alignment vertical="center"/>
    </xf>
    <xf numFmtId="38" fontId="0" fillId="0" borderId="14" xfId="2" applyNumberFormat="1" applyFont="1" applyFill="1" applyBorder="1" applyAlignment="1">
      <alignment vertical="center"/>
    </xf>
    <xf numFmtId="177" fontId="5" fillId="0" borderId="16" xfId="3" applyNumberFormat="1" applyFont="1" applyFill="1" applyBorder="1" applyAlignment="1">
      <alignment horizontal="right" vertical="center"/>
    </xf>
    <xf numFmtId="177" fontId="5" fillId="0" borderId="71" xfId="3" applyNumberFormat="1" applyFont="1" applyFill="1" applyBorder="1" applyAlignment="1">
      <alignment horizontal="right" vertical="center"/>
    </xf>
    <xf numFmtId="177" fontId="5" fillId="0" borderId="17" xfId="3" applyNumberFormat="1" applyFont="1" applyFill="1" applyBorder="1" applyAlignment="1">
      <alignment horizontal="right" vertical="center"/>
    </xf>
    <xf numFmtId="3" fontId="0" fillId="0" borderId="8" xfId="3" applyNumberFormat="1" applyFont="1" applyFill="1" applyBorder="1" applyAlignment="1">
      <alignment horizontal="right" vertical="center"/>
    </xf>
    <xf numFmtId="3" fontId="0" fillId="0" borderId="46" xfId="3" applyNumberFormat="1" applyFont="1" applyFill="1" applyBorder="1" applyAlignment="1">
      <alignment horizontal="right" vertical="center"/>
    </xf>
    <xf numFmtId="3" fontId="0" fillId="0" borderId="14" xfId="3" applyNumberFormat="1" applyFont="1" applyFill="1" applyBorder="1" applyAlignment="1">
      <alignment horizontal="right" vertical="center"/>
    </xf>
    <xf numFmtId="177" fontId="7" fillId="0" borderId="5" xfId="3" applyNumberFormat="1" applyFont="1" applyFill="1" applyBorder="1" applyAlignment="1">
      <alignment horizontal="right" vertical="center"/>
    </xf>
    <xf numFmtId="177" fontId="7" fillId="0" borderId="63" xfId="3" applyNumberFormat="1" applyFont="1" applyFill="1" applyBorder="1" applyAlignment="1">
      <alignment horizontal="right" vertical="center"/>
    </xf>
    <xf numFmtId="177" fontId="7" fillId="0" borderId="6" xfId="3" applyNumberFormat="1" applyFont="1" applyFill="1" applyBorder="1" applyAlignment="1">
      <alignment horizontal="right" vertical="center"/>
    </xf>
    <xf numFmtId="3" fontId="0" fillId="0" borderId="51" xfId="3" applyNumberFormat="1" applyFont="1" applyFill="1" applyBorder="1" applyAlignment="1">
      <alignment horizontal="right" vertical="center"/>
    </xf>
    <xf numFmtId="3" fontId="0" fillId="0" borderId="32" xfId="0" applyNumberFormat="1" applyFont="1" applyFill="1" applyBorder="1" applyAlignment="1">
      <alignment vertical="center"/>
    </xf>
    <xf numFmtId="3" fontId="0" fillId="0" borderId="33" xfId="0" applyNumberFormat="1" applyFont="1" applyFill="1" applyBorder="1" applyAlignment="1">
      <alignment vertical="center"/>
    </xf>
    <xf numFmtId="3" fontId="0" fillId="0" borderId="36" xfId="0" applyNumberFormat="1" applyFont="1" applyFill="1" applyBorder="1" applyAlignment="1">
      <alignment vertical="center"/>
    </xf>
    <xf numFmtId="177" fontId="5" fillId="0" borderId="43" xfId="3" applyNumberFormat="1" applyFont="1" applyFill="1" applyBorder="1" applyAlignment="1">
      <alignment horizontal="right" vertical="center"/>
    </xf>
    <xf numFmtId="177" fontId="5" fillId="0" borderId="58" xfId="3" applyNumberFormat="1" applyFont="1" applyFill="1" applyBorder="1" applyAlignment="1">
      <alignment horizontal="right" vertical="center"/>
    </xf>
    <xf numFmtId="177" fontId="5" fillId="0" borderId="74" xfId="3" applyNumberFormat="1" applyFont="1" applyFill="1" applyBorder="1" applyAlignment="1">
      <alignment horizontal="right" vertical="center"/>
    </xf>
    <xf numFmtId="179" fontId="7" fillId="0" borderId="56" xfId="2" applyNumberFormat="1" applyFont="1" applyFill="1" applyBorder="1" applyAlignment="1">
      <alignment horizontal="right" vertical="center"/>
    </xf>
    <xf numFmtId="179" fontId="7" fillId="0" borderId="57" xfId="2" applyNumberFormat="1" applyFont="1" applyFill="1" applyBorder="1" applyAlignment="1">
      <alignment horizontal="right" vertical="center"/>
    </xf>
    <xf numFmtId="177" fontId="5" fillId="0" borderId="165" xfId="3" applyNumberFormat="1" applyFont="1" applyFill="1" applyBorder="1" applyAlignment="1">
      <alignment horizontal="right" vertical="center"/>
    </xf>
    <xf numFmtId="177" fontId="5" fillId="0" borderId="91" xfId="3" applyNumberFormat="1" applyFont="1" applyFill="1" applyBorder="1" applyAlignment="1">
      <alignment horizontal="right" vertical="center"/>
    </xf>
    <xf numFmtId="38" fontId="0" fillId="0" borderId="8" xfId="2" applyNumberFormat="1" applyFont="1" applyFill="1" applyBorder="1" applyAlignment="1">
      <alignment horizontal="right" vertical="center"/>
    </xf>
    <xf numFmtId="38" fontId="0" fillId="0" borderId="14" xfId="2" applyNumberFormat="1" applyFont="1" applyFill="1" applyBorder="1" applyAlignment="1">
      <alignment horizontal="right" vertical="center"/>
    </xf>
    <xf numFmtId="14" fontId="6" fillId="0" borderId="167" xfId="0" applyNumberFormat="1" applyFont="1" applyFill="1" applyBorder="1" applyAlignment="1">
      <alignment horizontal="center" vertical="center"/>
    </xf>
    <xf numFmtId="14" fontId="6" fillId="0" borderId="131" xfId="0" applyNumberFormat="1" applyFont="1" applyFill="1" applyBorder="1" applyAlignment="1">
      <alignment horizontal="center" vertical="center"/>
    </xf>
    <xf numFmtId="184" fontId="0" fillId="0" borderId="168" xfId="0" applyNumberFormat="1" applyFont="1" applyFill="1" applyBorder="1" applyAlignment="1">
      <alignment vertical="center"/>
    </xf>
    <xf numFmtId="184" fontId="0" fillId="0" borderId="132" xfId="0" applyNumberFormat="1" applyFont="1" applyFill="1" applyBorder="1" applyAlignment="1">
      <alignment vertical="center"/>
    </xf>
    <xf numFmtId="177" fontId="5" fillId="0" borderId="169" xfId="3" applyNumberFormat="1" applyFont="1" applyFill="1" applyBorder="1" applyAlignment="1">
      <alignment horizontal="center" vertical="center"/>
    </xf>
    <xf numFmtId="177" fontId="5" fillId="0" borderId="148" xfId="3" applyNumberFormat="1" applyFont="1" applyFill="1" applyBorder="1" applyAlignment="1">
      <alignment horizontal="center" vertical="center"/>
    </xf>
    <xf numFmtId="176" fontId="0" fillId="0" borderId="32" xfId="2" applyNumberFormat="1" applyFont="1" applyFill="1" applyBorder="1" applyAlignment="1">
      <alignment horizontal="right" vertical="center"/>
    </xf>
    <xf numFmtId="176" fontId="0" fillId="0" borderId="36" xfId="2" applyNumberFormat="1" applyFont="1" applyFill="1" applyBorder="1" applyAlignment="1">
      <alignment horizontal="right" vertical="center"/>
    </xf>
    <xf numFmtId="177" fontId="5" fillId="0" borderId="34" xfId="3" applyNumberFormat="1" applyFont="1" applyFill="1" applyBorder="1" applyAlignment="1">
      <alignment horizontal="right" vertical="center"/>
    </xf>
    <xf numFmtId="177" fontId="5" fillId="0" borderId="39" xfId="3" applyNumberFormat="1" applyFont="1" applyFill="1" applyBorder="1" applyAlignment="1">
      <alignment horizontal="right" vertical="center"/>
    </xf>
    <xf numFmtId="177" fontId="5" fillId="0" borderId="3" xfId="3" applyNumberFormat="1" applyFont="1" applyFill="1" applyBorder="1" applyAlignment="1">
      <alignment vertical="center"/>
    </xf>
    <xf numFmtId="0" fontId="0" fillId="0" borderId="59" xfId="0" applyBorder="1" applyAlignment="1">
      <alignment vertical="center"/>
    </xf>
    <xf numFmtId="2" fontId="0" fillId="0" borderId="32" xfId="3" applyNumberFormat="1" applyFont="1" applyFill="1" applyBorder="1" applyAlignment="1">
      <alignment horizontal="right" vertical="center"/>
    </xf>
    <xf numFmtId="2" fontId="0" fillId="0" borderId="36" xfId="3" applyNumberFormat="1" applyFont="1" applyFill="1" applyBorder="1" applyAlignment="1">
      <alignment horizontal="right" vertical="center"/>
    </xf>
    <xf numFmtId="177" fontId="5" fillId="0" borderId="175" xfId="3" applyNumberFormat="1" applyFont="1" applyFill="1" applyBorder="1" applyAlignment="1">
      <alignment horizontal="right" vertical="center"/>
    </xf>
    <xf numFmtId="177" fontId="5" fillId="0" borderId="177" xfId="3" applyNumberFormat="1" applyFont="1" applyFill="1" applyBorder="1" applyAlignment="1">
      <alignment horizontal="right" vertical="center"/>
    </xf>
    <xf numFmtId="2" fontId="0" fillId="0" borderId="171" xfId="3" applyNumberFormat="1" applyFont="1" applyFill="1" applyBorder="1" applyAlignment="1">
      <alignment horizontal="right" vertical="center"/>
    </xf>
    <xf numFmtId="2" fontId="0" fillId="0" borderId="174" xfId="3" applyNumberFormat="1" applyFont="1" applyFill="1" applyBorder="1" applyAlignment="1">
      <alignment horizontal="right" vertical="center"/>
    </xf>
    <xf numFmtId="177" fontId="5" fillId="0" borderId="12" xfId="3" applyNumberFormat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14" fontId="6" fillId="0" borderId="125" xfId="0" applyNumberFormat="1" applyFont="1" applyFill="1" applyBorder="1" applyAlignment="1">
      <alignment horizontal="center" vertical="center"/>
    </xf>
    <xf numFmtId="184" fontId="0" fillId="0" borderId="128" xfId="0" applyNumberFormat="1" applyFont="1" applyFill="1" applyBorder="1" applyAlignment="1">
      <alignment vertical="center"/>
    </xf>
    <xf numFmtId="177" fontId="5" fillId="0" borderId="138" xfId="3" applyNumberFormat="1" applyFont="1" applyFill="1" applyBorder="1" applyAlignment="1">
      <alignment horizontal="center" vertical="center"/>
    </xf>
    <xf numFmtId="177" fontId="7" fillId="0" borderId="12" xfId="2" applyNumberFormat="1" applyFont="1" applyFill="1" applyBorder="1" applyAlignment="1">
      <alignment horizontal="right" vertical="center"/>
    </xf>
    <xf numFmtId="179" fontId="22" fillId="0" borderId="8" xfId="2" applyNumberFormat="1" applyFont="1" applyFill="1" applyBorder="1" applyAlignment="1">
      <alignment horizontal="right" vertical="center"/>
    </xf>
    <xf numFmtId="179" fontId="22" fillId="0" borderId="14" xfId="2" applyNumberFormat="1" applyFont="1" applyFill="1" applyBorder="1" applyAlignment="1">
      <alignment horizontal="right" vertical="center"/>
    </xf>
    <xf numFmtId="177" fontId="7" fillId="0" borderId="16" xfId="2" applyNumberFormat="1" applyFont="1" applyFill="1" applyBorder="1" applyAlignment="1">
      <alignment horizontal="right" vertical="center"/>
    </xf>
    <xf numFmtId="177" fontId="7" fillId="0" borderId="17" xfId="2" applyNumberFormat="1" applyFont="1" applyFill="1" applyBorder="1" applyAlignment="1">
      <alignment horizontal="right" vertical="center"/>
    </xf>
    <xf numFmtId="0" fontId="0" fillId="0" borderId="14" xfId="0" applyFont="1" applyFill="1" applyBorder="1" applyAlignment="1">
      <alignment vertical="center"/>
    </xf>
    <xf numFmtId="14" fontId="6" fillId="0" borderId="53" xfId="0" applyNumberFormat="1" applyFont="1" applyFill="1" applyBorder="1" applyAlignment="1">
      <alignment horizontal="center" vertical="center"/>
    </xf>
    <xf numFmtId="14" fontId="6" fillId="0" borderId="38" xfId="0" applyNumberFormat="1" applyFont="1" applyFill="1" applyBorder="1" applyAlignment="1">
      <alignment horizontal="center" vertical="center"/>
    </xf>
    <xf numFmtId="184" fontId="0" fillId="0" borderId="86" xfId="0" applyNumberFormat="1" applyFont="1" applyFill="1" applyBorder="1" applyAlignment="1">
      <alignment horizontal="right" vertical="center"/>
    </xf>
    <xf numFmtId="184" fontId="0" fillId="0" borderId="37" xfId="0" applyNumberFormat="1" applyFont="1" applyFill="1" applyBorder="1" applyAlignment="1">
      <alignment horizontal="right" vertical="center"/>
    </xf>
    <xf numFmtId="177" fontId="5" fillId="0" borderId="85" xfId="3" applyNumberFormat="1" applyFont="1" applyFill="1" applyBorder="1" applyAlignment="1">
      <alignment horizontal="center" vertical="center"/>
    </xf>
    <xf numFmtId="177" fontId="5" fillId="0" borderId="44" xfId="3" applyNumberFormat="1" applyFont="1" applyFill="1" applyBorder="1" applyAlignment="1">
      <alignment horizontal="center" vertical="center"/>
    </xf>
    <xf numFmtId="176" fontId="0" fillId="0" borderId="33" xfId="2" applyNumberFormat="1" applyFont="1" applyFill="1" applyBorder="1" applyAlignment="1">
      <alignment horizontal="right" vertical="center"/>
    </xf>
    <xf numFmtId="177" fontId="5" fillId="0" borderId="45" xfId="3" applyNumberFormat="1" applyFont="1" applyFill="1" applyBorder="1" applyAlignment="1">
      <alignment horizontal="right" vertical="center"/>
    </xf>
    <xf numFmtId="178" fontId="6" fillId="0" borderId="64" xfId="0" applyNumberFormat="1" applyFont="1" applyFill="1" applyBorder="1" applyAlignment="1">
      <alignment horizontal="center" vertical="center"/>
    </xf>
    <xf numFmtId="2" fontId="0" fillId="0" borderId="73" xfId="3" applyNumberFormat="1" applyFont="1" applyFill="1" applyBorder="1" applyAlignment="1">
      <alignment horizontal="right" vertical="center"/>
    </xf>
    <xf numFmtId="177" fontId="5" fillId="0" borderId="157" xfId="3" applyNumberFormat="1" applyFont="1" applyFill="1" applyBorder="1" applyAlignment="1">
      <alignment horizontal="right" vertical="center"/>
    </xf>
    <xf numFmtId="177" fontId="5" fillId="0" borderId="78" xfId="3" applyNumberFormat="1" applyFont="1" applyFill="1" applyBorder="1" applyAlignment="1">
      <alignment horizontal="right" vertical="center"/>
    </xf>
    <xf numFmtId="178" fontId="6" fillId="0" borderId="68" xfId="0" applyNumberFormat="1" applyFont="1" applyFill="1" applyBorder="1" applyAlignment="1">
      <alignment horizontal="center" vertical="center"/>
    </xf>
    <xf numFmtId="3" fontId="0" fillId="0" borderId="73" xfId="0" applyNumberFormat="1" applyFont="1" applyFill="1" applyBorder="1" applyAlignment="1">
      <alignment vertical="center"/>
    </xf>
    <xf numFmtId="3" fontId="0" fillId="0" borderId="52" xfId="3" applyNumberFormat="1" applyFont="1" applyFill="1" applyBorder="1" applyAlignment="1">
      <alignment horizontal="right" vertical="center"/>
    </xf>
    <xf numFmtId="177" fontId="0" fillId="0" borderId="52" xfId="3" applyNumberFormat="1" applyFont="1" applyFill="1" applyBorder="1" applyAlignment="1">
      <alignment horizontal="right" vertical="center"/>
    </xf>
    <xf numFmtId="38" fontId="7" fillId="0" borderId="46" xfId="2" applyNumberFormat="1" applyFont="1" applyFill="1" applyBorder="1" applyAlignment="1">
      <alignment horizontal="right" vertical="center"/>
    </xf>
    <xf numFmtId="177" fontId="5" fillId="0" borderId="28" xfId="3" applyNumberFormat="1" applyFont="1" applyFill="1" applyBorder="1" applyAlignment="1">
      <alignment horizontal="right" vertical="center"/>
    </xf>
    <xf numFmtId="179" fontId="13" fillId="0" borderId="8" xfId="2" applyNumberFormat="1" applyFont="1" applyFill="1" applyBorder="1" applyAlignment="1">
      <alignment horizontal="right" vertical="center"/>
    </xf>
    <xf numFmtId="179" fontId="13" fillId="0" borderId="14" xfId="2" applyNumberFormat="1" applyFont="1" applyFill="1" applyBorder="1" applyAlignment="1">
      <alignment horizontal="right" vertical="center"/>
    </xf>
    <xf numFmtId="177" fontId="5" fillId="0" borderId="15" xfId="3" applyNumberFormat="1" applyFont="1" applyFill="1" applyBorder="1" applyAlignment="1">
      <alignment horizontal="right" vertical="center"/>
    </xf>
    <xf numFmtId="14" fontId="6" fillId="0" borderId="64" xfId="0" applyNumberFormat="1" applyFont="1" applyFill="1" applyBorder="1" applyAlignment="1">
      <alignment horizontal="center" vertical="center"/>
    </xf>
    <xf numFmtId="14" fontId="6" fillId="0" borderId="13" xfId="0" applyNumberFormat="1" applyFont="1" applyFill="1" applyBorder="1" applyAlignment="1">
      <alignment horizontal="center" vertical="center"/>
    </xf>
    <xf numFmtId="184" fontId="0" fillId="0" borderId="73" xfId="0" applyNumberFormat="1" applyFont="1" applyFill="1" applyBorder="1" applyAlignment="1">
      <alignment vertical="center"/>
    </xf>
    <xf numFmtId="184" fontId="0" fillId="0" borderId="36" xfId="0" applyNumberFormat="1" applyFont="1" applyFill="1" applyBorder="1" applyAlignment="1">
      <alignment vertical="center"/>
    </xf>
    <xf numFmtId="177" fontId="5" fillId="0" borderId="163" xfId="3" applyNumberFormat="1" applyFont="1" applyFill="1" applyBorder="1" applyAlignment="1">
      <alignment horizontal="center" vertical="center"/>
    </xf>
    <xf numFmtId="177" fontId="5" fillId="0" borderId="74" xfId="3" applyNumberFormat="1" applyFont="1" applyFill="1" applyBorder="1" applyAlignment="1">
      <alignment horizontal="center" vertical="center"/>
    </xf>
    <xf numFmtId="177" fontId="1" fillId="0" borderId="51" xfId="3" applyNumberFormat="1" applyFont="1" applyFill="1" applyBorder="1" applyAlignment="1">
      <alignment horizontal="right" vertical="center"/>
    </xf>
    <xf numFmtId="177" fontId="1" fillId="0" borderId="52" xfId="3" applyNumberFormat="1" applyFont="1" applyFill="1" applyBorder="1" applyAlignment="1">
      <alignment horizontal="right" vertical="center"/>
    </xf>
    <xf numFmtId="178" fontId="6" fillId="0" borderId="67" xfId="0" applyNumberFormat="1" applyFont="1" applyFill="1" applyBorder="1" applyAlignment="1">
      <alignment horizontal="center" vertical="center"/>
    </xf>
    <xf numFmtId="179" fontId="18" fillId="0" borderId="8" xfId="2" applyNumberFormat="1" applyFont="1" applyFill="1" applyBorder="1" applyAlignment="1">
      <alignment horizontal="right" vertical="center"/>
    </xf>
    <xf numFmtId="179" fontId="18" fillId="0" borderId="117" xfId="2" applyNumberFormat="1" applyFont="1" applyFill="1" applyBorder="1" applyAlignment="1">
      <alignment horizontal="right" vertical="center"/>
    </xf>
    <xf numFmtId="177" fontId="19" fillId="0" borderId="16" xfId="2" applyNumberFormat="1" applyFont="1" applyFill="1" applyBorder="1" applyAlignment="1">
      <alignment horizontal="right" vertical="center"/>
    </xf>
    <xf numFmtId="177" fontId="19" fillId="0" borderId="118" xfId="2" applyNumberFormat="1" applyFont="1" applyFill="1" applyBorder="1" applyAlignment="1">
      <alignment horizontal="right" vertical="center"/>
    </xf>
    <xf numFmtId="38" fontId="19" fillId="0" borderId="8" xfId="2" applyNumberFormat="1" applyFont="1" applyFill="1" applyBorder="1" applyAlignment="1">
      <alignment horizontal="right" vertical="center"/>
    </xf>
    <xf numFmtId="38" fontId="19" fillId="0" borderId="117" xfId="2" applyNumberFormat="1" applyFont="1" applyFill="1" applyBorder="1" applyAlignment="1">
      <alignment horizontal="right" vertical="center"/>
    </xf>
    <xf numFmtId="177" fontId="20" fillId="0" borderId="16" xfId="3" applyNumberFormat="1" applyFont="1" applyFill="1" applyBorder="1" applyAlignment="1">
      <alignment horizontal="right" vertical="center"/>
    </xf>
    <xf numFmtId="177" fontId="20" fillId="0" borderId="118" xfId="3" applyNumberFormat="1" applyFont="1" applyFill="1" applyBorder="1" applyAlignment="1">
      <alignment horizontal="right" vertical="center"/>
    </xf>
    <xf numFmtId="177" fontId="20" fillId="0" borderId="12" xfId="3" applyNumberFormat="1" applyFont="1" applyFill="1" applyBorder="1" applyAlignment="1">
      <alignment horizontal="right" vertical="center"/>
    </xf>
    <xf numFmtId="177" fontId="20" fillId="0" borderId="122" xfId="3" applyNumberFormat="1" applyFont="1" applyFill="1" applyBorder="1" applyAlignment="1">
      <alignment horizontal="right" vertical="center"/>
    </xf>
    <xf numFmtId="181" fontId="1" fillId="0" borderId="7" xfId="3" applyNumberFormat="1" applyFont="1" applyFill="1" applyBorder="1" applyAlignment="1">
      <alignment horizontal="right" vertical="center"/>
    </xf>
    <xf numFmtId="181" fontId="1" fillId="0" borderId="8" xfId="3" applyNumberFormat="1" applyFont="1" applyFill="1" applyBorder="1" applyAlignment="1">
      <alignment horizontal="right" vertical="center"/>
    </xf>
    <xf numFmtId="177" fontId="7" fillId="0" borderId="9" xfId="3" applyNumberFormat="1" applyFont="1" applyFill="1" applyBorder="1" applyAlignment="1">
      <alignment horizontal="right" vertical="center"/>
    </xf>
    <xf numFmtId="14" fontId="6" fillId="0" borderId="20" xfId="0" applyNumberFormat="1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177" fontId="19" fillId="0" borderId="18" xfId="2" applyNumberFormat="1" applyFont="1" applyFill="1" applyBorder="1" applyAlignment="1">
      <alignment horizontal="right" vertical="center"/>
    </xf>
    <xf numFmtId="177" fontId="19" fillId="0" borderId="19" xfId="2" applyNumberFormat="1" applyFont="1" applyFill="1" applyBorder="1" applyAlignment="1">
      <alignment horizontal="right" vertical="center"/>
    </xf>
    <xf numFmtId="181" fontId="1" fillId="0" borderId="60" xfId="2" applyNumberFormat="1" applyFont="1" applyFill="1" applyBorder="1" applyAlignment="1">
      <alignment horizontal="right" vertical="center"/>
    </xf>
    <xf numFmtId="181" fontId="1" fillId="0" borderId="61" xfId="2" applyNumberFormat="1" applyFont="1" applyFill="1" applyBorder="1" applyAlignment="1">
      <alignment horizontal="right" vertical="center"/>
    </xf>
    <xf numFmtId="38" fontId="1" fillId="0" borderId="8" xfId="2" applyNumberFormat="1" applyFont="1" applyFill="1" applyBorder="1" applyAlignment="1">
      <alignment vertical="center"/>
    </xf>
    <xf numFmtId="0" fontId="1" fillId="0" borderId="117" xfId="0" applyFont="1" applyFill="1" applyBorder="1" applyAlignment="1">
      <alignment vertical="center"/>
    </xf>
    <xf numFmtId="0" fontId="1" fillId="0" borderId="118" xfId="0" applyFont="1" applyFill="1" applyBorder="1" applyAlignment="1">
      <alignment horizontal="right" vertical="center"/>
    </xf>
    <xf numFmtId="177" fontId="5" fillId="0" borderId="119" xfId="3" applyNumberFormat="1" applyFont="1" applyFill="1" applyBorder="1" applyAlignment="1">
      <alignment horizontal="right" vertical="center"/>
    </xf>
    <xf numFmtId="178" fontId="14" fillId="0" borderId="13" xfId="0" applyNumberFormat="1" applyFont="1" applyFill="1" applyBorder="1" applyAlignment="1">
      <alignment horizontal="center" vertical="center"/>
    </xf>
    <xf numFmtId="178" fontId="14" fillId="0" borderId="10" xfId="0" applyNumberFormat="1" applyFont="1" applyFill="1" applyBorder="1" applyAlignment="1">
      <alignment horizontal="center" vertical="center"/>
    </xf>
    <xf numFmtId="179" fontId="0" fillId="0" borderId="56" xfId="2" applyNumberFormat="1" applyFont="1" applyFill="1" applyBorder="1" applyAlignment="1">
      <alignment horizontal="right" vertical="center"/>
    </xf>
    <xf numFmtId="179" fontId="0" fillId="0" borderId="57" xfId="2" applyNumberFormat="1" applyFont="1" applyFill="1" applyBorder="1" applyAlignment="1">
      <alignment horizontal="right" vertical="center"/>
    </xf>
    <xf numFmtId="177" fontId="19" fillId="0" borderId="26" xfId="2" applyNumberFormat="1" applyFont="1" applyFill="1" applyBorder="1" applyAlignment="1">
      <alignment horizontal="right" vertical="center"/>
    </xf>
    <xf numFmtId="177" fontId="19" fillId="0" borderId="27" xfId="2" applyNumberFormat="1" applyFont="1" applyFill="1" applyBorder="1" applyAlignment="1">
      <alignment horizontal="right" vertical="center"/>
    </xf>
    <xf numFmtId="38" fontId="19" fillId="0" borderId="22" xfId="2" applyNumberFormat="1" applyFont="1" applyFill="1" applyBorder="1" applyAlignment="1">
      <alignment horizontal="right" vertical="center"/>
    </xf>
    <xf numFmtId="38" fontId="19" fillId="0" borderId="23" xfId="2" applyNumberFormat="1" applyFont="1" applyFill="1" applyBorder="1" applyAlignment="1">
      <alignment horizontal="right" vertical="center"/>
    </xf>
    <xf numFmtId="38" fontId="17" fillId="0" borderId="22" xfId="2" applyNumberFormat="1" applyFont="1" applyFill="1" applyBorder="1" applyAlignment="1">
      <alignment horizontal="right" vertical="center"/>
    </xf>
    <xf numFmtId="38" fontId="17" fillId="0" borderId="23" xfId="2" applyNumberFormat="1" applyFont="1" applyFill="1" applyBorder="1" applyAlignment="1">
      <alignment horizontal="right" vertical="center"/>
    </xf>
    <xf numFmtId="3" fontId="1" fillId="0" borderId="51" xfId="3" applyNumberFormat="1" applyFont="1" applyFill="1" applyBorder="1" applyAlignment="1">
      <alignment horizontal="right" vertical="center"/>
    </xf>
    <xf numFmtId="3" fontId="1" fillId="0" borderId="52" xfId="3" applyNumberFormat="1" applyFont="1" applyFill="1" applyBorder="1" applyAlignment="1">
      <alignment horizontal="right" vertical="center"/>
    </xf>
    <xf numFmtId="177" fontId="5" fillId="0" borderId="84" xfId="3" applyNumberFormat="1" applyFont="1" applyFill="1" applyBorder="1" applyAlignment="1">
      <alignment horizontal="right" vertical="center"/>
    </xf>
    <xf numFmtId="177" fontId="5" fillId="0" borderId="29" xfId="3" applyNumberFormat="1" applyFont="1" applyFill="1" applyBorder="1" applyAlignment="1">
      <alignment horizontal="right" vertical="center"/>
    </xf>
    <xf numFmtId="3" fontId="0" fillId="0" borderId="86" xfId="0" applyNumberFormat="1" applyFont="1" applyFill="1" applyBorder="1" applyAlignment="1">
      <alignment vertical="center"/>
    </xf>
    <xf numFmtId="0" fontId="0" fillId="0" borderId="37" xfId="0" applyFont="1" applyFill="1" applyBorder="1" applyAlignment="1">
      <alignment vertical="center"/>
    </xf>
    <xf numFmtId="179" fontId="13" fillId="0" borderId="22" xfId="2" applyNumberFormat="1" applyFont="1" applyFill="1" applyBorder="1" applyAlignment="1">
      <alignment horizontal="right" vertical="center"/>
    </xf>
    <xf numFmtId="179" fontId="13" fillId="0" borderId="23" xfId="2" applyNumberFormat="1" applyFont="1" applyFill="1" applyBorder="1" applyAlignment="1">
      <alignment horizontal="right" vertical="center"/>
    </xf>
    <xf numFmtId="177" fontId="20" fillId="0" borderId="18" xfId="3" applyNumberFormat="1" applyFont="1" applyFill="1" applyBorder="1" applyAlignment="1">
      <alignment horizontal="right" vertical="center"/>
    </xf>
    <xf numFmtId="177" fontId="20" fillId="0" borderId="19" xfId="3" applyNumberFormat="1" applyFont="1" applyFill="1" applyBorder="1" applyAlignment="1">
      <alignment horizontal="right" vertical="center"/>
    </xf>
    <xf numFmtId="177" fontId="5" fillId="0" borderId="47" xfId="3" applyNumberFormat="1" applyFont="1" applyFill="1" applyBorder="1" applyAlignment="1">
      <alignment horizontal="right" vertical="center"/>
    </xf>
    <xf numFmtId="177" fontId="5" fillId="0" borderId="48" xfId="3" applyNumberFormat="1" applyFont="1" applyFill="1" applyBorder="1" applyAlignment="1">
      <alignment horizontal="right" vertical="center"/>
    </xf>
    <xf numFmtId="178" fontId="14" fillId="0" borderId="11" xfId="0" applyNumberFormat="1" applyFont="1" applyFill="1" applyBorder="1" applyAlignment="1">
      <alignment horizontal="center" vertical="center"/>
    </xf>
    <xf numFmtId="179" fontId="18" fillId="0" borderId="22" xfId="2" applyNumberFormat="1" applyFont="1" applyFill="1" applyBorder="1" applyAlignment="1">
      <alignment horizontal="right" vertical="center"/>
    </xf>
    <xf numFmtId="179" fontId="18" fillId="0" borderId="23" xfId="2" applyNumberFormat="1" applyFont="1" applyFill="1" applyBorder="1" applyAlignment="1">
      <alignment horizontal="right" vertical="center"/>
    </xf>
    <xf numFmtId="177" fontId="19" fillId="0" borderId="24" xfId="2" applyNumberFormat="1" applyFont="1" applyFill="1" applyBorder="1" applyAlignment="1">
      <alignment horizontal="right" vertical="center"/>
    </xf>
    <xf numFmtId="177" fontId="19" fillId="0" borderId="25" xfId="2" applyNumberFormat="1" applyFont="1" applyFill="1" applyBorder="1" applyAlignment="1">
      <alignment horizontal="right" vertical="center"/>
    </xf>
    <xf numFmtId="179" fontId="21" fillId="0" borderId="22" xfId="2" applyNumberFormat="1" applyFont="1" applyFill="1" applyBorder="1" applyAlignment="1">
      <alignment horizontal="right" vertical="center"/>
    </xf>
    <xf numFmtId="179" fontId="21" fillId="0" borderId="23" xfId="2" applyNumberFormat="1" applyFont="1" applyFill="1" applyBorder="1" applyAlignment="1">
      <alignment horizontal="right" vertical="center"/>
    </xf>
    <xf numFmtId="177" fontId="20" fillId="0" borderId="24" xfId="3" applyNumberFormat="1" applyFont="1" applyFill="1" applyBorder="1" applyAlignment="1">
      <alignment horizontal="right" vertical="center"/>
    </xf>
    <xf numFmtId="177" fontId="20" fillId="0" borderId="25" xfId="3" applyNumberFormat="1" applyFont="1" applyFill="1" applyBorder="1" applyAlignment="1">
      <alignment horizontal="right" vertical="center"/>
    </xf>
    <xf numFmtId="179" fontId="17" fillId="0" borderId="56" xfId="2" applyNumberFormat="1" applyFont="1" applyFill="1" applyBorder="1" applyAlignment="1">
      <alignment horizontal="right" vertical="center"/>
    </xf>
    <xf numFmtId="179" fontId="17" fillId="0" borderId="116" xfId="2" applyNumberFormat="1" applyFont="1" applyFill="1" applyBorder="1" applyAlignment="1">
      <alignment horizontal="right" vertical="center"/>
    </xf>
    <xf numFmtId="177" fontId="5" fillId="0" borderId="122" xfId="3" applyNumberFormat="1" applyFont="1" applyFill="1" applyBorder="1" applyAlignment="1">
      <alignment horizontal="right" vertical="center"/>
    </xf>
    <xf numFmtId="38" fontId="7" fillId="0" borderId="54" xfId="2" applyNumberFormat="1" applyFont="1" applyFill="1" applyBorder="1" applyAlignment="1">
      <alignment horizontal="right" vertical="center"/>
    </xf>
    <xf numFmtId="38" fontId="7" fillId="0" borderId="55" xfId="2" applyNumberFormat="1" applyFont="1" applyFill="1" applyBorder="1" applyAlignment="1">
      <alignment horizontal="right" vertical="center"/>
    </xf>
    <xf numFmtId="179" fontId="1" fillId="0" borderId="8" xfId="2" applyNumberFormat="1" applyFont="1" applyFill="1" applyBorder="1" applyAlignment="1">
      <alignment horizontal="right" vertical="center"/>
    </xf>
    <xf numFmtId="179" fontId="1" fillId="0" borderId="14" xfId="2" applyNumberFormat="1" applyFont="1" applyFill="1" applyBorder="1" applyAlignment="1">
      <alignment horizontal="right" vertical="center"/>
    </xf>
    <xf numFmtId="177" fontId="5" fillId="0" borderId="16" xfId="2" applyNumberFormat="1" applyFont="1" applyFill="1" applyBorder="1" applyAlignment="1">
      <alignment horizontal="right" vertical="center"/>
    </xf>
    <xf numFmtId="177" fontId="5" fillId="0" borderId="17" xfId="2" applyNumberFormat="1" applyFont="1" applyFill="1" applyBorder="1" applyAlignment="1">
      <alignment horizontal="right" vertical="center"/>
    </xf>
    <xf numFmtId="38" fontId="1" fillId="0" borderId="14" xfId="2" applyNumberFormat="1" applyFont="1" applyFill="1" applyBorder="1" applyAlignment="1">
      <alignment horizontal="right" vertical="center"/>
    </xf>
    <xf numFmtId="0" fontId="0" fillId="0" borderId="17" xfId="0" applyFont="1" applyFill="1" applyBorder="1" applyAlignment="1">
      <alignment horizontal="right" vertical="center"/>
    </xf>
    <xf numFmtId="38" fontId="5" fillId="0" borderId="8" xfId="2" applyNumberFormat="1" applyFont="1" applyFill="1" applyBorder="1" applyAlignment="1">
      <alignment horizontal="right" vertical="center"/>
    </xf>
    <xf numFmtId="38" fontId="5" fillId="0" borderId="46" xfId="2" applyNumberFormat="1" applyFont="1" applyFill="1" applyBorder="1" applyAlignment="1">
      <alignment horizontal="right" vertical="center"/>
    </xf>
    <xf numFmtId="14" fontId="6" fillId="0" borderId="134" xfId="0" applyNumberFormat="1" applyFont="1" applyFill="1" applyBorder="1" applyAlignment="1">
      <alignment horizontal="center" vertical="center"/>
    </xf>
    <xf numFmtId="14" fontId="6" fillId="0" borderId="142" xfId="0" applyNumberFormat="1" applyFont="1" applyFill="1" applyBorder="1" applyAlignment="1">
      <alignment horizontal="center" vertical="center"/>
    </xf>
    <xf numFmtId="184" fontId="0" fillId="0" borderId="135" xfId="0" applyNumberFormat="1" applyFont="1" applyFill="1" applyBorder="1" applyAlignment="1">
      <alignment horizontal="right" vertical="center"/>
    </xf>
    <xf numFmtId="184" fontId="0" fillId="0" borderId="143" xfId="0" applyNumberFormat="1" applyFont="1" applyFill="1" applyBorder="1" applyAlignment="1">
      <alignment horizontal="right" vertical="center"/>
    </xf>
    <xf numFmtId="177" fontId="5" fillId="0" borderId="145" xfId="3" applyNumberFormat="1" applyFont="1" applyFill="1" applyBorder="1" applyAlignment="1">
      <alignment horizontal="center" vertical="center"/>
    </xf>
    <xf numFmtId="177" fontId="5" fillId="0" borderId="146" xfId="3" applyNumberFormat="1" applyFont="1" applyFill="1" applyBorder="1" applyAlignment="1">
      <alignment horizontal="center" vertical="center"/>
    </xf>
    <xf numFmtId="14" fontId="6" fillId="0" borderId="124" xfId="0" applyNumberFormat="1" applyFont="1" applyFill="1" applyBorder="1" applyAlignment="1">
      <alignment horizontal="center" vertical="center"/>
    </xf>
    <xf numFmtId="184" fontId="0" fillId="0" borderId="127" xfId="0" applyNumberFormat="1" applyFont="1" applyFill="1" applyBorder="1" applyAlignment="1">
      <alignment vertical="center"/>
    </xf>
    <xf numFmtId="177" fontId="5" fillId="0" borderId="173" xfId="3" applyNumberFormat="1" applyFont="1" applyFill="1" applyBorder="1" applyAlignment="1">
      <alignment horizontal="center" vertical="center"/>
    </xf>
    <xf numFmtId="14" fontId="6" fillId="0" borderId="123" xfId="0" applyNumberFormat="1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vertical="center"/>
    </xf>
    <xf numFmtId="177" fontId="5" fillId="0" borderId="70" xfId="3" applyNumberFormat="1" applyFont="1" applyFill="1" applyBorder="1" applyAlignment="1">
      <alignment horizontal="right" vertical="center"/>
    </xf>
    <xf numFmtId="177" fontId="5" fillId="0" borderId="153" xfId="3" applyNumberFormat="1" applyFont="1" applyFill="1" applyBorder="1" applyAlignment="1">
      <alignment horizontal="right" vertical="center"/>
    </xf>
    <xf numFmtId="0" fontId="0" fillId="0" borderId="153" xfId="0" applyBorder="1" applyAlignment="1">
      <alignment horizontal="right" vertical="center"/>
    </xf>
    <xf numFmtId="177" fontId="5" fillId="0" borderId="150" xfId="3" applyNumberFormat="1" applyFont="1" applyFill="1" applyBorder="1" applyAlignment="1">
      <alignment horizontal="right" vertical="center"/>
    </xf>
    <xf numFmtId="177" fontId="5" fillId="0" borderId="118" xfId="3" applyNumberFormat="1" applyFont="1" applyFill="1" applyBorder="1" applyAlignment="1">
      <alignment horizontal="right" vertical="center"/>
    </xf>
    <xf numFmtId="177" fontId="5" fillId="0" borderId="35" xfId="3" applyNumberFormat="1" applyFont="1" applyFill="1" applyBorder="1" applyAlignment="1">
      <alignment horizontal="right" vertical="center"/>
    </xf>
    <xf numFmtId="178" fontId="6" fillId="0" borderId="38" xfId="0" applyNumberFormat="1" applyFont="1" applyFill="1" applyBorder="1" applyAlignment="1">
      <alignment horizontal="center" vertical="center"/>
    </xf>
    <xf numFmtId="2" fontId="0" fillId="0" borderId="33" xfId="3" applyNumberFormat="1" applyFont="1" applyFill="1" applyBorder="1" applyAlignment="1">
      <alignment horizontal="right" vertical="center"/>
    </xf>
    <xf numFmtId="2" fontId="0" fillId="0" borderId="37" xfId="3" applyNumberFormat="1" applyFont="1" applyFill="1" applyBorder="1" applyAlignment="1">
      <alignment horizontal="right" vertical="center"/>
    </xf>
    <xf numFmtId="177" fontId="5" fillId="0" borderId="156" xfId="3" applyNumberFormat="1" applyFont="1" applyFill="1" applyBorder="1" applyAlignment="1">
      <alignment horizontal="right" vertical="center"/>
    </xf>
    <xf numFmtId="177" fontId="5" fillId="0" borderId="19" xfId="3" applyNumberFormat="1" applyFont="1" applyFill="1" applyBorder="1" applyAlignment="1">
      <alignment horizontal="right" vertical="center"/>
    </xf>
    <xf numFmtId="177" fontId="5" fillId="0" borderId="153" xfId="3" applyNumberFormat="1" applyFont="1" applyFill="1" applyBorder="1" applyAlignment="1">
      <alignment vertical="center"/>
    </xf>
    <xf numFmtId="0" fontId="0" fillId="0" borderId="154" xfId="0" applyBorder="1" applyAlignment="1">
      <alignment vertical="center"/>
    </xf>
    <xf numFmtId="179" fontId="17" fillId="0" borderId="30" xfId="2" applyNumberFormat="1" applyFont="1" applyFill="1" applyBorder="1" applyAlignment="1">
      <alignment horizontal="right" vertical="center"/>
    </xf>
    <xf numFmtId="179" fontId="17" fillId="0" borderId="31" xfId="2" applyNumberFormat="1" applyFont="1" applyFill="1" applyBorder="1" applyAlignment="1">
      <alignment horizontal="right" vertical="center"/>
    </xf>
    <xf numFmtId="177" fontId="5" fillId="0" borderId="26" xfId="3" applyNumberFormat="1" applyFont="1" applyFill="1" applyBorder="1" applyAlignment="1">
      <alignment horizontal="right" vertical="center"/>
    </xf>
    <xf numFmtId="177" fontId="5" fillId="0" borderId="27" xfId="3" applyNumberFormat="1" applyFont="1" applyFill="1" applyBorder="1" applyAlignment="1">
      <alignment horizontal="right" vertical="center"/>
    </xf>
    <xf numFmtId="177" fontId="5" fillId="0" borderId="18" xfId="3" applyNumberFormat="1" applyFont="1" applyFill="1" applyBorder="1" applyAlignment="1">
      <alignment horizontal="right" vertical="center"/>
    </xf>
    <xf numFmtId="177" fontId="5" fillId="0" borderId="137" xfId="3" applyNumberFormat="1" applyFont="1" applyFill="1" applyBorder="1" applyAlignment="1">
      <alignment horizontal="center" vertical="center"/>
    </xf>
    <xf numFmtId="178" fontId="6" fillId="0" borderId="124" xfId="0" applyNumberFormat="1" applyFont="1" applyFill="1" applyBorder="1" applyAlignment="1">
      <alignment horizontal="center" vertical="center"/>
    </xf>
    <xf numFmtId="178" fontId="6" fillId="0" borderId="142" xfId="0" applyNumberFormat="1" applyFont="1" applyFill="1" applyBorder="1" applyAlignment="1">
      <alignment horizontal="center" vertical="center"/>
    </xf>
    <xf numFmtId="176" fontId="1" fillId="0" borderId="127" xfId="2" applyNumberFormat="1" applyFont="1" applyFill="1" applyBorder="1" applyAlignment="1">
      <alignment horizontal="right" vertical="center"/>
    </xf>
    <xf numFmtId="176" fontId="1" fillId="0" borderId="143" xfId="2" applyNumberFormat="1" applyFont="1" applyFill="1" applyBorder="1" applyAlignment="1">
      <alignment horizontal="right" vertical="center"/>
    </xf>
    <xf numFmtId="177" fontId="5" fillId="0" borderId="151" xfId="3" applyNumberFormat="1" applyFont="1" applyFill="1" applyBorder="1" applyAlignment="1">
      <alignment horizontal="right" vertical="center"/>
    </xf>
    <xf numFmtId="176" fontId="0" fillId="0" borderId="127" xfId="2" applyNumberFormat="1" applyFont="1" applyFill="1" applyBorder="1" applyAlignment="1">
      <alignment horizontal="right" vertical="center"/>
    </xf>
    <xf numFmtId="177" fontId="5" fillId="0" borderId="3" xfId="3" applyNumberFormat="1" applyFont="1" applyFill="1" applyBorder="1" applyAlignment="1">
      <alignment horizontal="right" vertical="center"/>
    </xf>
    <xf numFmtId="177" fontId="5" fillId="0" borderId="59" xfId="3" applyNumberFormat="1" applyFont="1" applyFill="1" applyBorder="1" applyAlignment="1">
      <alignment horizontal="right" vertical="center"/>
    </xf>
    <xf numFmtId="38" fontId="7" fillId="0" borderId="75" xfId="2" applyNumberFormat="1" applyFont="1" applyFill="1" applyBorder="1" applyAlignment="1">
      <alignment horizontal="right" vertical="center"/>
    </xf>
    <xf numFmtId="177" fontId="5" fillId="0" borderId="158" xfId="3" applyNumberFormat="1" applyFont="1" applyFill="1" applyBorder="1" applyAlignment="1">
      <alignment horizontal="right" vertical="center"/>
    </xf>
    <xf numFmtId="0" fontId="0" fillId="0" borderId="153" xfId="0" applyFont="1" applyBorder="1" applyAlignment="1">
      <alignment horizontal="right" vertical="center"/>
    </xf>
    <xf numFmtId="177" fontId="5" fillId="0" borderId="4" xfId="3" applyNumberFormat="1" applyFont="1" applyFill="1" applyBorder="1" applyAlignment="1">
      <alignment horizontal="right" vertical="center"/>
    </xf>
    <xf numFmtId="179" fontId="13" fillId="0" borderId="75" xfId="2" applyNumberFormat="1" applyFont="1" applyFill="1" applyBorder="1" applyAlignment="1">
      <alignment horizontal="right" vertical="center"/>
    </xf>
    <xf numFmtId="179" fontId="13" fillId="0" borderId="46" xfId="2" applyNumberFormat="1" applyFont="1" applyFill="1" applyBorder="1" applyAlignment="1">
      <alignment horizontal="right" vertical="center"/>
    </xf>
    <xf numFmtId="0" fontId="0" fillId="0" borderId="154" xfId="0" applyFont="1" applyBorder="1" applyAlignment="1">
      <alignment horizontal="right" vertical="center"/>
    </xf>
    <xf numFmtId="177" fontId="3" fillId="0" borderId="17" xfId="3" applyNumberFormat="1" applyFont="1" applyFill="1" applyBorder="1" applyAlignment="1">
      <alignment horizontal="right" vertical="center"/>
    </xf>
    <xf numFmtId="179" fontId="0" fillId="0" borderId="8" xfId="2" applyNumberFormat="1" applyFont="1" applyFill="1" applyBorder="1" applyAlignment="1">
      <alignment horizontal="right" vertical="center"/>
    </xf>
    <xf numFmtId="179" fontId="0" fillId="0" borderId="46" xfId="2" applyNumberFormat="1" applyFont="1" applyFill="1" applyBorder="1" applyAlignment="1">
      <alignment horizontal="right" vertical="center"/>
    </xf>
    <xf numFmtId="177" fontId="5" fillId="0" borderId="71" xfId="2" applyNumberFormat="1" applyFont="1" applyFill="1" applyBorder="1" applyAlignment="1">
      <alignment horizontal="right" vertical="center"/>
    </xf>
    <xf numFmtId="38" fontId="0" fillId="0" borderId="46" xfId="2" applyNumberFormat="1" applyFont="1" applyFill="1" applyBorder="1" applyAlignment="1">
      <alignment horizontal="right" vertical="center"/>
    </xf>
    <xf numFmtId="179" fontId="0" fillId="0" borderId="14" xfId="2" applyNumberFormat="1" applyFont="1" applyFill="1" applyBorder="1" applyAlignment="1">
      <alignment horizontal="right" vertical="center"/>
    </xf>
    <xf numFmtId="179" fontId="0" fillId="0" borderId="116" xfId="2" applyNumberFormat="1" applyFont="1" applyFill="1" applyBorder="1" applyAlignment="1">
      <alignment horizontal="right" vertical="center"/>
    </xf>
    <xf numFmtId="38" fontId="7" fillId="0" borderId="86" xfId="2" applyNumberFormat="1" applyFont="1" applyFill="1" applyBorder="1" applyAlignment="1">
      <alignment horizontal="right" vertical="center"/>
    </xf>
    <xf numFmtId="38" fontId="7" fillId="0" borderId="37" xfId="2" applyNumberFormat="1" applyFont="1" applyFill="1" applyBorder="1" applyAlignment="1">
      <alignment horizontal="right" vertical="center"/>
    </xf>
    <xf numFmtId="177" fontId="5" fillId="0" borderId="85" xfId="3" applyNumberFormat="1" applyFont="1" applyFill="1" applyBorder="1" applyAlignment="1">
      <alignment horizontal="right" vertical="center"/>
    </xf>
    <xf numFmtId="177" fontId="5" fillId="0" borderId="44" xfId="3" applyNumberFormat="1" applyFont="1" applyFill="1" applyBorder="1" applyAlignment="1">
      <alignment horizontal="right" vertical="center"/>
    </xf>
    <xf numFmtId="179" fontId="0" fillId="0" borderId="79" xfId="2" applyNumberFormat="1" applyFont="1" applyFill="1" applyBorder="1" applyAlignment="1">
      <alignment horizontal="right" vertical="center"/>
    </xf>
    <xf numFmtId="3" fontId="0" fillId="0" borderId="87" xfId="3" applyNumberFormat="1" applyFont="1" applyFill="1" applyBorder="1" applyAlignment="1">
      <alignment horizontal="right" vertical="center"/>
    </xf>
    <xf numFmtId="3" fontId="0" fillId="0" borderId="110" xfId="3" applyNumberFormat="1" applyFont="1" applyFill="1" applyBorder="1" applyAlignment="1">
      <alignment horizontal="right" vertical="center"/>
    </xf>
    <xf numFmtId="177" fontId="5" fillId="0" borderId="115" xfId="3" applyNumberFormat="1" applyFont="1" applyFill="1" applyBorder="1" applyAlignment="1">
      <alignment horizontal="right" vertical="center"/>
    </xf>
    <xf numFmtId="40" fontId="0" fillId="0" borderId="0" xfId="2" applyNumberFormat="1" applyFont="1" applyFill="1" applyBorder="1" applyAlignment="1">
      <alignment horizontal="center" vertical="center"/>
    </xf>
    <xf numFmtId="3" fontId="0" fillId="0" borderId="33" xfId="3" applyNumberFormat="1" applyFont="1" applyFill="1" applyBorder="1" applyAlignment="1">
      <alignment horizontal="right" vertical="center"/>
    </xf>
    <xf numFmtId="3" fontId="0" fillId="0" borderId="32" xfId="3" applyNumberFormat="1" applyFont="1" applyFill="1" applyBorder="1" applyAlignment="1">
      <alignment horizontal="right" vertical="center"/>
    </xf>
    <xf numFmtId="179" fontId="0" fillId="0" borderId="117" xfId="2" applyNumberFormat="1" applyFont="1" applyFill="1" applyBorder="1" applyAlignment="1">
      <alignment horizontal="right" vertical="center"/>
    </xf>
    <xf numFmtId="177" fontId="7" fillId="0" borderId="118" xfId="2" applyNumberFormat="1" applyFont="1" applyFill="1" applyBorder="1" applyAlignment="1">
      <alignment horizontal="right" vertical="center"/>
    </xf>
    <xf numFmtId="177" fontId="5" fillId="0" borderId="77" xfId="3" applyNumberFormat="1" applyFont="1" applyFill="1" applyBorder="1" applyAlignment="1">
      <alignment horizontal="right" vertical="center"/>
    </xf>
    <xf numFmtId="177" fontId="5" fillId="0" borderId="66" xfId="3" applyNumberFormat="1" applyFont="1" applyFill="1" applyBorder="1" applyAlignment="1">
      <alignment horizontal="right" vertical="center"/>
    </xf>
    <xf numFmtId="3" fontId="0" fillId="0" borderId="75" xfId="0" applyNumberFormat="1" applyFont="1" applyFill="1" applyBorder="1" applyAlignment="1">
      <alignment vertical="center"/>
    </xf>
    <xf numFmtId="0" fontId="0" fillId="0" borderId="46" xfId="0" applyFont="1" applyFill="1" applyBorder="1" applyAlignment="1">
      <alignment vertical="center"/>
    </xf>
    <xf numFmtId="38" fontId="1" fillId="0" borderId="75" xfId="2" applyNumberFormat="1" applyFont="1" applyFill="1" applyBorder="1" applyAlignment="1">
      <alignment horizontal="right" vertical="center"/>
    </xf>
    <xf numFmtId="177" fontId="0" fillId="0" borderId="69" xfId="3" applyNumberFormat="1" applyFont="1" applyFill="1" applyBorder="1" applyAlignment="1">
      <alignment horizontal="right" vertical="center"/>
    </xf>
    <xf numFmtId="0" fontId="6" fillId="0" borderId="13" xfId="0" applyFont="1" applyFill="1" applyBorder="1" applyAlignment="1">
      <alignment horizontal="center" vertical="center"/>
    </xf>
    <xf numFmtId="38" fontId="0" fillId="0" borderId="22" xfId="2" applyNumberFormat="1" applyFont="1" applyFill="1" applyBorder="1" applyAlignment="1">
      <alignment horizontal="right" vertical="center"/>
    </xf>
    <xf numFmtId="38" fontId="0" fillId="0" borderId="23" xfId="2" applyNumberFormat="1" applyFont="1" applyFill="1" applyBorder="1" applyAlignment="1">
      <alignment horizontal="right" vertical="center"/>
    </xf>
    <xf numFmtId="177" fontId="3" fillId="0" borderId="26" xfId="3" applyNumberFormat="1" applyFont="1" applyFill="1" applyBorder="1" applyAlignment="1">
      <alignment horizontal="right" vertical="center"/>
    </xf>
    <xf numFmtId="38" fontId="0" fillId="0" borderId="86" xfId="2" applyNumberFormat="1" applyFont="1" applyFill="1" applyBorder="1" applyAlignment="1">
      <alignment horizontal="right" vertical="center"/>
    </xf>
    <xf numFmtId="38" fontId="0" fillId="0" borderId="37" xfId="2" applyNumberFormat="1" applyFont="1" applyFill="1" applyBorder="1" applyAlignment="1">
      <alignment horizontal="right" vertical="center"/>
    </xf>
    <xf numFmtId="177" fontId="7" fillId="0" borderId="113" xfId="2" applyNumberFormat="1" applyFont="1" applyFill="1" applyBorder="1" applyAlignment="1">
      <alignment horizontal="right" vertical="center"/>
    </xf>
    <xf numFmtId="177" fontId="7" fillId="0" borderId="114" xfId="2" applyNumberFormat="1" applyFont="1" applyFill="1" applyBorder="1" applyAlignment="1">
      <alignment horizontal="right" vertical="center"/>
    </xf>
    <xf numFmtId="38" fontId="0" fillId="0" borderId="7" xfId="2" applyNumberFormat="1" applyFont="1" applyFill="1" applyBorder="1" applyAlignment="1">
      <alignment horizontal="right" vertical="center"/>
    </xf>
    <xf numFmtId="177" fontId="7" fillId="0" borderId="85" xfId="2" applyNumberFormat="1" applyFont="1" applyFill="1" applyBorder="1" applyAlignment="1">
      <alignment horizontal="right" vertical="center"/>
    </xf>
    <xf numFmtId="177" fontId="7" fillId="0" borderId="44" xfId="2" applyNumberFormat="1" applyFont="1" applyFill="1" applyBorder="1" applyAlignment="1">
      <alignment horizontal="right" vertical="center"/>
    </xf>
    <xf numFmtId="0" fontId="0" fillId="0" borderId="117" xfId="0" applyFont="1" applyFill="1" applyBorder="1" applyAlignment="1">
      <alignment vertical="center"/>
    </xf>
    <xf numFmtId="38" fontId="0" fillId="0" borderId="22" xfId="2" applyNumberFormat="1" applyFont="1" applyFill="1" applyBorder="1" applyAlignment="1">
      <alignment vertical="center"/>
    </xf>
    <xf numFmtId="38" fontId="0" fillId="0" borderId="23" xfId="2" applyNumberFormat="1" applyFont="1" applyFill="1" applyBorder="1" applyAlignment="1">
      <alignment vertical="center"/>
    </xf>
    <xf numFmtId="0" fontId="0" fillId="0" borderId="118" xfId="0" applyFont="1" applyFill="1" applyBorder="1" applyAlignment="1">
      <alignment horizontal="right" vertical="center"/>
    </xf>
    <xf numFmtId="177" fontId="0" fillId="0" borderId="8" xfId="3" applyNumberFormat="1" applyFont="1" applyFill="1" applyBorder="1" applyAlignment="1">
      <alignment horizontal="right" vertical="center"/>
    </xf>
    <xf numFmtId="177" fontId="0" fillId="0" borderId="117" xfId="3" applyNumberFormat="1" applyFont="1" applyFill="1" applyBorder="1" applyAlignment="1">
      <alignment horizontal="right" vertical="center"/>
    </xf>
    <xf numFmtId="3" fontId="0" fillId="0" borderId="69" xfId="3" applyNumberFormat="1" applyFont="1" applyFill="1" applyBorder="1" applyAlignment="1">
      <alignment horizontal="right" vertical="center"/>
    </xf>
    <xf numFmtId="177" fontId="5" fillId="0" borderId="40" xfId="3" applyNumberFormat="1" applyFont="1" applyFill="1" applyBorder="1" applyAlignment="1">
      <alignment horizontal="right" vertical="center"/>
    </xf>
    <xf numFmtId="177" fontId="5" fillId="0" borderId="41" xfId="3" applyNumberFormat="1" applyFont="1" applyFill="1" applyBorder="1" applyAlignment="1">
      <alignment horizontal="right" vertical="center"/>
    </xf>
    <xf numFmtId="38" fontId="0" fillId="0" borderId="75" xfId="2" applyNumberFormat="1" applyFont="1" applyFill="1" applyBorder="1" applyAlignment="1">
      <alignment vertical="center"/>
    </xf>
    <xf numFmtId="0" fontId="0" fillId="0" borderId="71" xfId="0" applyFont="1" applyFill="1" applyBorder="1" applyAlignment="1">
      <alignment horizontal="right" vertical="center"/>
    </xf>
    <xf numFmtId="3" fontId="0" fillId="0" borderId="56" xfId="3" applyNumberFormat="1" applyFont="1" applyFill="1" applyBorder="1" applyAlignment="1">
      <alignment horizontal="right" vertical="center"/>
    </xf>
    <xf numFmtId="3" fontId="0" fillId="0" borderId="116" xfId="3" applyNumberFormat="1" applyFont="1" applyFill="1" applyBorder="1" applyAlignment="1">
      <alignment horizontal="right" vertical="center"/>
    </xf>
    <xf numFmtId="179" fontId="0" fillId="0" borderId="22" xfId="2" applyNumberFormat="1" applyFont="1" applyFill="1" applyBorder="1" applyAlignment="1">
      <alignment horizontal="right" vertical="center"/>
    </xf>
    <xf numFmtId="179" fontId="0" fillId="0" borderId="23" xfId="2" applyNumberFormat="1" applyFont="1" applyFill="1" applyBorder="1" applyAlignment="1">
      <alignment horizontal="right" vertical="center"/>
    </xf>
    <xf numFmtId="177" fontId="5" fillId="0" borderId="40" xfId="2" applyNumberFormat="1" applyFont="1" applyFill="1" applyBorder="1" applyAlignment="1">
      <alignment horizontal="right" vertical="center"/>
    </xf>
    <xf numFmtId="177" fontId="5" fillId="0" borderId="41" xfId="2" applyNumberFormat="1" applyFont="1" applyFill="1" applyBorder="1" applyAlignment="1">
      <alignment horizontal="right" vertical="center"/>
    </xf>
    <xf numFmtId="3" fontId="0" fillId="0" borderId="30" xfId="3" applyNumberFormat="1" applyFont="1" applyFill="1" applyBorder="1" applyAlignment="1">
      <alignment horizontal="right" vertical="center"/>
    </xf>
    <xf numFmtId="3" fontId="0" fillId="0" borderId="31" xfId="3" applyNumberFormat="1" applyFont="1" applyFill="1" applyBorder="1" applyAlignment="1">
      <alignment horizontal="right" vertical="center"/>
    </xf>
    <xf numFmtId="177" fontId="5" fillId="0" borderId="120" xfId="3" applyNumberFormat="1" applyFont="1" applyFill="1" applyBorder="1" applyAlignment="1">
      <alignment horizontal="right" vertical="center"/>
    </xf>
    <xf numFmtId="177" fontId="5" fillId="0" borderId="121" xfId="3" applyNumberFormat="1" applyFont="1" applyFill="1" applyBorder="1" applyAlignment="1">
      <alignment horizontal="right" vertical="center"/>
    </xf>
    <xf numFmtId="177" fontId="7" fillId="0" borderId="24" xfId="2" applyNumberFormat="1" applyFont="1" applyFill="1" applyBorder="1" applyAlignment="1">
      <alignment horizontal="right" vertical="center"/>
    </xf>
    <xf numFmtId="177" fontId="7" fillId="0" borderId="25" xfId="2" applyNumberFormat="1" applyFont="1" applyFill="1" applyBorder="1" applyAlignment="1">
      <alignment horizontal="right" vertical="center"/>
    </xf>
    <xf numFmtId="177" fontId="7" fillId="0" borderId="77" xfId="2" applyNumberFormat="1" applyFont="1" applyFill="1" applyBorder="1" applyAlignment="1">
      <alignment horizontal="right" vertical="center"/>
    </xf>
    <xf numFmtId="177" fontId="7" fillId="0" borderId="71" xfId="2" applyNumberFormat="1" applyFont="1" applyFill="1" applyBorder="1" applyAlignment="1">
      <alignment horizontal="right" vertical="center"/>
    </xf>
    <xf numFmtId="177" fontId="5" fillId="0" borderId="152" xfId="3" applyNumberFormat="1" applyFont="1" applyFill="1" applyBorder="1" applyAlignment="1">
      <alignment horizontal="right" vertical="center"/>
    </xf>
    <xf numFmtId="177" fontId="5" fillId="0" borderId="113" xfId="3" applyNumberFormat="1" applyFont="1" applyFill="1" applyBorder="1" applyAlignment="1">
      <alignment horizontal="right" vertical="center"/>
    </xf>
    <xf numFmtId="177" fontId="5" fillId="0" borderId="114" xfId="3" applyNumberFormat="1" applyFont="1" applyFill="1" applyBorder="1" applyAlignment="1">
      <alignment horizontal="right" vertical="center"/>
    </xf>
    <xf numFmtId="178" fontId="6" fillId="0" borderId="123" xfId="0" applyNumberFormat="1" applyFont="1" applyFill="1" applyBorder="1" applyAlignment="1">
      <alignment horizontal="center" vertical="center"/>
    </xf>
    <xf numFmtId="176" fontId="0" fillId="0" borderId="126" xfId="2" applyNumberFormat="1" applyFont="1" applyFill="1" applyBorder="1" applyAlignment="1">
      <alignment horizontal="right" vertical="center"/>
    </xf>
    <xf numFmtId="177" fontId="5" fillId="0" borderId="149" xfId="3" applyNumberFormat="1" applyFont="1" applyFill="1" applyBorder="1" applyAlignment="1">
      <alignment horizontal="right" vertical="center"/>
    </xf>
    <xf numFmtId="38" fontId="5" fillId="0" borderId="14" xfId="2" applyNumberFormat="1" applyFont="1" applyFill="1" applyBorder="1" applyAlignment="1">
      <alignment horizontal="right" vertical="center"/>
    </xf>
    <xf numFmtId="38" fontId="5" fillId="0" borderId="52" xfId="2" applyNumberFormat="1" applyFont="1" applyFill="1" applyBorder="1" applyAlignment="1">
      <alignment horizontal="right" vertical="center"/>
    </xf>
    <xf numFmtId="38" fontId="5" fillId="0" borderId="89" xfId="2" applyNumberFormat="1" applyFont="1" applyFill="1" applyBorder="1" applyAlignment="1">
      <alignment horizontal="right" vertical="center"/>
    </xf>
    <xf numFmtId="179" fontId="0" fillId="0" borderId="30" xfId="2" applyNumberFormat="1" applyFont="1" applyFill="1" applyBorder="1" applyAlignment="1">
      <alignment horizontal="right" vertical="center"/>
    </xf>
    <xf numFmtId="179" fontId="0" fillId="0" borderId="31" xfId="2" applyNumberFormat="1" applyFont="1" applyFill="1" applyBorder="1" applyAlignment="1">
      <alignment horizontal="right" vertical="center"/>
    </xf>
    <xf numFmtId="38" fontId="7" fillId="0" borderId="52" xfId="2" applyNumberFormat="1" applyFont="1" applyFill="1" applyBorder="1" applyAlignment="1">
      <alignment horizontal="right" vertical="center"/>
    </xf>
    <xf numFmtId="38" fontId="7" fillId="0" borderId="69" xfId="2" applyNumberFormat="1" applyFont="1" applyFill="1" applyBorder="1" applyAlignment="1">
      <alignment horizontal="right" vertical="center"/>
    </xf>
    <xf numFmtId="38" fontId="0" fillId="0" borderId="7" xfId="2" applyNumberFormat="1" applyFont="1" applyFill="1" applyBorder="1" applyAlignment="1">
      <alignment vertical="center"/>
    </xf>
    <xf numFmtId="1" fontId="5" fillId="0" borderId="63" xfId="3" applyNumberFormat="1" applyFont="1" applyFill="1" applyBorder="1" applyAlignment="1">
      <alignment horizontal="right" vertical="center"/>
    </xf>
    <xf numFmtId="1" fontId="5" fillId="0" borderId="9" xfId="3" applyNumberFormat="1" applyFont="1" applyFill="1" applyBorder="1" applyAlignment="1">
      <alignment horizontal="right" vertical="center"/>
    </xf>
    <xf numFmtId="184" fontId="0" fillId="0" borderId="127" xfId="0" applyNumberFormat="1" applyFont="1" applyFill="1" applyBorder="1" applyAlignment="1">
      <alignment horizontal="right" vertical="center"/>
    </xf>
    <xf numFmtId="184" fontId="0" fillId="0" borderId="132" xfId="0" applyNumberFormat="1" applyFont="1" applyFill="1" applyBorder="1" applyAlignment="1">
      <alignment horizontal="right" vertical="center"/>
    </xf>
    <xf numFmtId="177" fontId="7" fillId="0" borderId="137" xfId="3" applyNumberFormat="1" applyFont="1" applyFill="1" applyBorder="1" applyAlignment="1">
      <alignment horizontal="center" vertical="center"/>
    </xf>
    <xf numFmtId="177" fontId="7" fillId="0" borderId="148" xfId="3" applyNumberFormat="1" applyFont="1" applyFill="1" applyBorder="1" applyAlignment="1">
      <alignment horizontal="center" vertical="center"/>
    </xf>
    <xf numFmtId="40" fontId="0" fillId="0" borderId="33" xfId="2" applyNumberFormat="1" applyFont="1" applyFill="1" applyBorder="1" applyAlignment="1">
      <alignment horizontal="right" vertical="center"/>
    </xf>
    <xf numFmtId="40" fontId="0" fillId="0" borderId="87" xfId="2" applyNumberFormat="1" applyFont="1" applyFill="1" applyBorder="1" applyAlignment="1">
      <alignment horizontal="right" vertical="center"/>
    </xf>
    <xf numFmtId="179" fontId="0" fillId="0" borderId="72" xfId="2" applyNumberFormat="1" applyFont="1" applyFill="1" applyBorder="1" applyAlignment="1">
      <alignment horizontal="right" vertical="center"/>
    </xf>
    <xf numFmtId="3" fontId="0" fillId="0" borderId="90" xfId="3" applyNumberFormat="1" applyFont="1" applyFill="1" applyBorder="1" applyAlignment="1">
      <alignment horizontal="right" vertical="center"/>
    </xf>
    <xf numFmtId="3" fontId="0" fillId="0" borderId="112" xfId="3" applyNumberFormat="1" applyFont="1" applyFill="1" applyBorder="1" applyAlignment="1">
      <alignment horizontal="right" vertical="center"/>
    </xf>
    <xf numFmtId="38" fontId="7" fillId="0" borderId="89" xfId="2" applyNumberFormat="1" applyFont="1" applyFill="1" applyBorder="1" applyAlignment="1">
      <alignment horizontal="right" vertical="center"/>
    </xf>
    <xf numFmtId="177" fontId="5" fillId="0" borderId="126" xfId="3" applyNumberFormat="1" applyFont="1" applyFill="1" applyBorder="1" applyAlignment="1">
      <alignment horizontal="center" vertical="center"/>
    </xf>
    <xf numFmtId="177" fontId="5" fillId="0" borderId="127" xfId="3" applyNumberFormat="1" applyFont="1" applyFill="1" applyBorder="1" applyAlignment="1">
      <alignment horizontal="center" vertical="center"/>
    </xf>
    <xf numFmtId="14" fontId="6" fillId="0" borderId="139" xfId="0" applyNumberFormat="1" applyFont="1" applyFill="1" applyBorder="1" applyAlignment="1">
      <alignment horizontal="center" vertical="center"/>
    </xf>
    <xf numFmtId="3" fontId="0" fillId="0" borderId="88" xfId="3" applyNumberFormat="1" applyFont="1" applyFill="1" applyBorder="1" applyAlignment="1">
      <alignment horizontal="right" vertical="center"/>
    </xf>
    <xf numFmtId="177" fontId="5" fillId="0" borderId="82" xfId="3" applyNumberFormat="1" applyFont="1" applyFill="1" applyBorder="1" applyAlignment="1">
      <alignment horizontal="right" vertical="center"/>
    </xf>
    <xf numFmtId="177" fontId="5" fillId="0" borderId="111" xfId="3" applyNumberFormat="1" applyFont="1" applyFill="1" applyBorder="1" applyAlignment="1">
      <alignment horizontal="right" vertical="center"/>
    </xf>
    <xf numFmtId="0" fontId="0" fillId="0" borderId="64" xfId="0" applyFont="1" applyFill="1" applyBorder="1" applyAlignment="1">
      <alignment horizontal="left" vertical="center"/>
    </xf>
    <xf numFmtId="0" fontId="0" fillId="0" borderId="42" xfId="0" applyFont="1" applyFill="1" applyBorder="1" applyAlignment="1">
      <alignment horizontal="left" vertical="center"/>
    </xf>
    <xf numFmtId="0" fontId="0" fillId="0" borderId="21" xfId="0" applyFont="1" applyFill="1" applyBorder="1" applyAlignment="1">
      <alignment horizontal="left" vertical="center"/>
    </xf>
    <xf numFmtId="0" fontId="0" fillId="0" borderId="93" xfId="0" applyFont="1" applyFill="1" applyBorder="1" applyAlignment="1">
      <alignment horizontal="left" vertical="center"/>
    </xf>
    <xf numFmtId="0" fontId="0" fillId="0" borderId="87" xfId="0" applyFont="1" applyFill="1" applyBorder="1" applyAlignment="1">
      <alignment horizontal="left" vertical="center"/>
    </xf>
    <xf numFmtId="0" fontId="0" fillId="0" borderId="94" xfId="0" applyFont="1" applyFill="1" applyBorder="1" applyAlignment="1">
      <alignment horizontal="left" vertical="center"/>
    </xf>
    <xf numFmtId="38" fontId="5" fillId="0" borderId="69" xfId="2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5" fillId="0" borderId="66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29" xfId="0" applyFont="1" applyFill="1" applyBorder="1" applyAlignment="1">
      <alignment horizontal="left" vertical="center"/>
    </xf>
    <xf numFmtId="0" fontId="0" fillId="0" borderId="95" xfId="0" applyFont="1" applyFill="1" applyBorder="1" applyAlignment="1">
      <alignment horizontal="left" vertical="center"/>
    </xf>
    <xf numFmtId="0" fontId="0" fillId="0" borderId="51" xfId="0" applyFont="1" applyFill="1" applyBorder="1" applyAlignment="1">
      <alignment horizontal="left" vertical="center"/>
    </xf>
    <xf numFmtId="0" fontId="0" fillId="0" borderId="50" xfId="0" applyFont="1" applyFill="1" applyBorder="1" applyAlignment="1">
      <alignment horizontal="left" vertical="center"/>
    </xf>
    <xf numFmtId="0" fontId="0" fillId="0" borderId="65" xfId="0" applyFont="1" applyFill="1" applyBorder="1" applyAlignment="1">
      <alignment horizontal="left" vertical="center"/>
    </xf>
    <xf numFmtId="0" fontId="0" fillId="0" borderId="7" xfId="0" applyFont="1" applyFill="1" applyBorder="1" applyAlignment="1">
      <alignment horizontal="left" vertical="center"/>
    </xf>
    <xf numFmtId="0" fontId="0" fillId="0" borderId="61" xfId="0" applyFont="1" applyFill="1" applyBorder="1" applyAlignment="1">
      <alignment horizontal="left" vertical="center"/>
    </xf>
    <xf numFmtId="0" fontId="5" fillId="0" borderId="96" xfId="0" applyFont="1" applyFill="1" applyBorder="1" applyAlignment="1">
      <alignment horizontal="left" vertical="center"/>
    </xf>
    <xf numFmtId="0" fontId="5" fillId="0" borderId="97" xfId="0" applyFont="1" applyFill="1" applyBorder="1" applyAlignment="1">
      <alignment horizontal="left" vertical="center"/>
    </xf>
    <xf numFmtId="0" fontId="5" fillId="0" borderId="98" xfId="0" applyFont="1" applyFill="1" applyBorder="1" applyAlignment="1">
      <alignment horizontal="left" vertical="center"/>
    </xf>
    <xf numFmtId="0" fontId="5" fillId="0" borderId="62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5" fillId="0" borderId="48" xfId="0" applyFont="1" applyFill="1" applyBorder="1" applyAlignment="1">
      <alignment horizontal="left" vertical="center"/>
    </xf>
    <xf numFmtId="0" fontId="5" fillId="0" borderId="102" xfId="0" applyFont="1" applyFill="1" applyBorder="1" applyAlignment="1">
      <alignment horizontal="left" vertical="center"/>
    </xf>
    <xf numFmtId="0" fontId="5" fillId="0" borderId="45" xfId="0" applyFont="1" applyFill="1" applyBorder="1" applyAlignment="1">
      <alignment horizontal="left" vertical="center"/>
    </xf>
    <xf numFmtId="0" fontId="5" fillId="0" borderId="103" xfId="0" applyFont="1" applyFill="1" applyBorder="1" applyAlignment="1">
      <alignment horizontal="left" vertical="center"/>
    </xf>
    <xf numFmtId="0" fontId="5" fillId="0" borderId="65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61" xfId="0" applyFont="1" applyFill="1" applyBorder="1" applyAlignment="1">
      <alignment horizontal="left" vertical="center"/>
    </xf>
    <xf numFmtId="0" fontId="5" fillId="0" borderId="104" xfId="0" applyFont="1" applyFill="1" applyBorder="1" applyAlignment="1">
      <alignment horizontal="left" vertical="center"/>
    </xf>
    <xf numFmtId="0" fontId="5" fillId="0" borderId="105" xfId="0" applyFont="1" applyFill="1" applyBorder="1" applyAlignment="1">
      <alignment horizontal="left" vertical="center"/>
    </xf>
    <xf numFmtId="0" fontId="5" fillId="0" borderId="106" xfId="0" applyFont="1" applyFill="1" applyBorder="1" applyAlignment="1">
      <alignment horizontal="left" vertical="center"/>
    </xf>
    <xf numFmtId="0" fontId="5" fillId="0" borderId="99" xfId="0" applyFont="1" applyFill="1" applyBorder="1" applyAlignment="1">
      <alignment horizontal="left" vertical="center"/>
    </xf>
    <xf numFmtId="0" fontId="5" fillId="0" borderId="88" xfId="0" applyFont="1" applyFill="1" applyBorder="1" applyAlignment="1">
      <alignment horizontal="left" vertical="center"/>
    </xf>
    <xf numFmtId="0" fontId="5" fillId="0" borderId="100" xfId="0" applyFont="1" applyFill="1" applyBorder="1" applyAlignment="1">
      <alignment horizontal="left" vertical="center"/>
    </xf>
    <xf numFmtId="0" fontId="0" fillId="0" borderId="107" xfId="0" applyFont="1" applyFill="1" applyBorder="1" applyAlignment="1">
      <alignment horizontal="left" vertical="center"/>
    </xf>
    <xf numFmtId="0" fontId="0" fillId="0" borderId="108" xfId="0" applyFont="1" applyFill="1" applyBorder="1" applyAlignment="1">
      <alignment horizontal="left" vertical="center"/>
    </xf>
    <xf numFmtId="0" fontId="0" fillId="0" borderId="109" xfId="0" applyFont="1" applyFill="1" applyBorder="1" applyAlignment="1">
      <alignment horizontal="left" vertical="center"/>
    </xf>
    <xf numFmtId="0" fontId="7" fillId="0" borderId="65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7" fillId="0" borderId="61" xfId="0" applyFont="1" applyFill="1" applyBorder="1" applyAlignment="1">
      <alignment horizontal="left" vertical="center"/>
    </xf>
    <xf numFmtId="0" fontId="0" fillId="0" borderId="99" xfId="0" applyFont="1" applyFill="1" applyBorder="1" applyAlignment="1">
      <alignment horizontal="left" vertical="center"/>
    </xf>
    <xf numFmtId="0" fontId="0" fillId="0" borderId="88" xfId="0" applyFont="1" applyFill="1" applyBorder="1" applyAlignment="1">
      <alignment horizontal="left" vertical="center"/>
    </xf>
    <xf numFmtId="0" fontId="0" fillId="0" borderId="100" xfId="0" applyFont="1" applyFill="1" applyBorder="1" applyAlignment="1">
      <alignment horizontal="left" vertical="center"/>
    </xf>
    <xf numFmtId="0" fontId="5" fillId="0" borderId="80" xfId="0" applyFont="1" applyFill="1" applyBorder="1" applyAlignment="1">
      <alignment horizontal="left" vertical="center"/>
    </xf>
    <xf numFmtId="0" fontId="5" fillId="0" borderId="70" xfId="0" applyFont="1" applyFill="1" applyBorder="1" applyAlignment="1">
      <alignment horizontal="left" vertical="center"/>
    </xf>
    <xf numFmtId="0" fontId="5" fillId="0" borderId="101" xfId="0" applyFont="1" applyFill="1" applyBorder="1" applyAlignment="1">
      <alignment horizontal="left" vertical="center"/>
    </xf>
    <xf numFmtId="177" fontId="5" fillId="0" borderId="129" xfId="3" applyNumberFormat="1" applyFont="1" applyFill="1" applyBorder="1" applyAlignment="1">
      <alignment horizontal="center" vertical="center"/>
    </xf>
    <xf numFmtId="177" fontId="5" fillId="0" borderId="130" xfId="3" applyNumberFormat="1" applyFont="1" applyFill="1" applyBorder="1" applyAlignment="1">
      <alignment horizontal="center" vertical="center"/>
    </xf>
    <xf numFmtId="177" fontId="5" fillId="0" borderId="92" xfId="3" applyNumberFormat="1" applyFont="1" applyFill="1" applyBorder="1" applyAlignment="1">
      <alignment horizontal="right" vertical="center"/>
    </xf>
    <xf numFmtId="40" fontId="0" fillId="0" borderId="110" xfId="2" applyNumberFormat="1" applyFont="1" applyFill="1" applyBorder="1" applyAlignment="1">
      <alignment horizontal="right" vertical="center"/>
    </xf>
    <xf numFmtId="177" fontId="7" fillId="0" borderId="130" xfId="3" applyNumberFormat="1" applyFont="1" applyFill="1" applyBorder="1" applyAlignment="1">
      <alignment horizontal="center" vertical="center"/>
    </xf>
    <xf numFmtId="177" fontId="7" fillId="0" borderId="133" xfId="3" applyNumberFormat="1" applyFont="1" applyFill="1" applyBorder="1" applyAlignment="1">
      <alignment horizontal="center" vertical="center"/>
    </xf>
    <xf numFmtId="184" fontId="0" fillId="0" borderId="126" xfId="0" applyNumberFormat="1" applyFont="1" applyFill="1" applyBorder="1" applyAlignment="1">
      <alignment vertical="center"/>
    </xf>
    <xf numFmtId="177" fontId="5" fillId="0" borderId="140" xfId="3" applyNumberFormat="1" applyFont="1" applyFill="1" applyBorder="1" applyAlignment="1">
      <alignment horizontal="center" vertical="center"/>
    </xf>
    <xf numFmtId="177" fontId="5" fillId="0" borderId="141" xfId="3" applyNumberFormat="1" applyFont="1" applyFill="1" applyBorder="1" applyAlignment="1">
      <alignment horizontal="center" vertical="center"/>
    </xf>
    <xf numFmtId="177" fontId="12" fillId="0" borderId="153" xfId="3" applyNumberFormat="1" applyFont="1" applyFill="1" applyBorder="1" applyAlignment="1">
      <alignment horizontal="right" vertical="center"/>
    </xf>
    <xf numFmtId="177" fontId="7" fillId="0" borderId="127" xfId="3" applyNumberFormat="1" applyFont="1" applyFill="1" applyBorder="1" applyAlignment="1">
      <alignment horizontal="center" vertical="center"/>
    </xf>
    <xf numFmtId="177" fontId="7" fillId="0" borderId="132" xfId="3" applyNumberFormat="1" applyFont="1" applyFill="1" applyBorder="1" applyAlignment="1">
      <alignment horizontal="center" vertical="center"/>
    </xf>
    <xf numFmtId="0" fontId="0" fillId="0" borderId="88" xfId="3" applyNumberFormat="1" applyFont="1" applyFill="1" applyBorder="1" applyAlignment="1">
      <alignment horizontal="right" vertical="center"/>
    </xf>
    <xf numFmtId="0" fontId="0" fillId="0" borderId="112" xfId="3" applyNumberFormat="1" applyFont="1" applyFill="1" applyBorder="1" applyAlignment="1">
      <alignment horizontal="right" vertical="center"/>
    </xf>
    <xf numFmtId="177" fontId="5" fillId="0" borderId="136" xfId="3" applyNumberFormat="1" applyFont="1" applyFill="1" applyBorder="1" applyAlignment="1">
      <alignment horizontal="center" vertical="center"/>
    </xf>
    <xf numFmtId="177" fontId="5" fillId="0" borderId="144" xfId="3" applyNumberFormat="1" applyFont="1" applyFill="1" applyBorder="1" applyAlignment="1">
      <alignment horizontal="center" vertical="center"/>
    </xf>
    <xf numFmtId="176" fontId="0" fillId="0" borderId="143" xfId="2" applyNumberFormat="1" applyFont="1" applyFill="1" applyBorder="1" applyAlignment="1">
      <alignment horizontal="right" vertical="center"/>
    </xf>
    <xf numFmtId="177" fontId="5" fillId="0" borderId="147" xfId="3" applyNumberFormat="1" applyFont="1" applyFill="1" applyBorder="1" applyAlignment="1">
      <alignment horizontal="center" vertical="center"/>
    </xf>
    <xf numFmtId="177" fontId="5" fillId="0" borderId="88" xfId="3" applyNumberFormat="1" applyFont="1" applyFill="1" applyBorder="1" applyAlignment="1">
      <alignment horizontal="right" vertical="center"/>
    </xf>
    <xf numFmtId="177" fontId="5" fillId="0" borderId="80" xfId="3" applyNumberFormat="1" applyFont="1" applyFill="1" applyBorder="1" applyAlignment="1">
      <alignment horizontal="right" vertical="center"/>
    </xf>
    <xf numFmtId="179" fontId="1" fillId="0" borderId="75" xfId="2" applyNumberFormat="1" applyFont="1" applyFill="1" applyBorder="1" applyAlignment="1">
      <alignment horizontal="right" vertical="center"/>
    </xf>
    <xf numFmtId="177" fontId="5" fillId="0" borderId="77" xfId="2" applyNumberFormat="1" applyFont="1" applyFill="1" applyBorder="1" applyAlignment="1">
      <alignment horizontal="right" vertical="center"/>
    </xf>
    <xf numFmtId="177" fontId="0" fillId="0" borderId="22" xfId="3" applyNumberFormat="1" applyFont="1" applyFill="1" applyBorder="1" applyAlignment="1">
      <alignment horizontal="right" vertical="center"/>
    </xf>
    <xf numFmtId="177" fontId="0" fillId="0" borderId="23" xfId="3" applyNumberFormat="1" applyFont="1" applyFill="1" applyBorder="1" applyAlignment="1">
      <alignment horizontal="right" vertical="center"/>
    </xf>
    <xf numFmtId="177" fontId="5" fillId="0" borderId="76" xfId="3" applyNumberFormat="1" applyFont="1" applyFill="1" applyBorder="1" applyAlignment="1">
      <alignment horizontal="right" vertical="center"/>
    </xf>
    <xf numFmtId="181" fontId="1" fillId="0" borderId="65" xfId="3" applyNumberFormat="1" applyFont="1" applyFill="1" applyBorder="1" applyAlignment="1">
      <alignment horizontal="right" vertical="center"/>
    </xf>
    <xf numFmtId="177" fontId="7" fillId="0" borderId="62" xfId="3" applyNumberFormat="1" applyFont="1" applyFill="1" applyBorder="1" applyAlignment="1">
      <alignment horizontal="right" vertical="center"/>
    </xf>
    <xf numFmtId="177" fontId="5" fillId="0" borderId="164" xfId="3" applyNumberFormat="1" applyFont="1" applyFill="1" applyBorder="1" applyAlignment="1">
      <alignment horizontal="center" vertical="center"/>
    </xf>
    <xf numFmtId="0" fontId="0" fillId="0" borderId="153" xfId="0" applyFont="1" applyFill="1" applyBorder="1" applyAlignment="1">
      <alignment horizontal="right" vertical="center"/>
    </xf>
    <xf numFmtId="0" fontId="0" fillId="0" borderId="33" xfId="0" applyFont="1" applyFill="1" applyBorder="1" applyAlignment="1">
      <alignment vertical="center"/>
    </xf>
    <xf numFmtId="38" fontId="1" fillId="0" borderId="46" xfId="2" applyNumberFormat="1" applyFont="1" applyFill="1" applyBorder="1" applyAlignment="1">
      <alignment horizontal="right" vertical="center"/>
    </xf>
    <xf numFmtId="1" fontId="5" fillId="0" borderId="178" xfId="3" applyNumberFormat="1" applyFont="1" applyFill="1" applyBorder="1" applyAlignment="1">
      <alignment horizontal="right" vertical="center"/>
    </xf>
    <xf numFmtId="3" fontId="0" fillId="0" borderId="117" xfId="0" applyNumberFormat="1" applyFont="1" applyFill="1" applyBorder="1" applyAlignment="1">
      <alignment vertical="center"/>
    </xf>
    <xf numFmtId="177" fontId="19" fillId="0" borderId="40" xfId="2" applyNumberFormat="1" applyFont="1" applyFill="1" applyBorder="1" applyAlignment="1">
      <alignment horizontal="right" vertical="center"/>
    </xf>
    <xf numFmtId="177" fontId="19" fillId="0" borderId="41" xfId="2" applyNumberFormat="1" applyFont="1" applyFill="1" applyBorder="1" applyAlignment="1">
      <alignment horizontal="right" vertical="center"/>
    </xf>
    <xf numFmtId="3" fontId="1" fillId="0" borderId="49" xfId="3" applyNumberFormat="1" applyFont="1" applyFill="1" applyBorder="1" applyAlignment="1">
      <alignment horizontal="right" vertical="center"/>
    </xf>
    <xf numFmtId="3" fontId="1" fillId="0" borderId="50" xfId="3" applyNumberFormat="1" applyFont="1" applyFill="1" applyBorder="1" applyAlignment="1">
      <alignment horizontal="right" vertical="center"/>
    </xf>
    <xf numFmtId="177" fontId="1" fillId="0" borderId="49" xfId="3" applyNumberFormat="1" applyFont="1" applyFill="1" applyBorder="1" applyAlignment="1">
      <alignment horizontal="right" vertical="center"/>
    </xf>
    <xf numFmtId="177" fontId="1" fillId="0" borderId="50" xfId="3" applyNumberFormat="1" applyFont="1" applyFill="1" applyBorder="1" applyAlignment="1">
      <alignment horizontal="right" vertical="center"/>
    </xf>
    <xf numFmtId="178" fontId="14" fillId="0" borderId="6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176" fontId="1" fillId="0" borderId="32" xfId="2" applyNumberFormat="1" applyFont="1" applyFill="1" applyBorder="1" applyAlignment="1">
      <alignment horizontal="right" vertical="center"/>
    </xf>
    <xf numFmtId="176" fontId="1" fillId="0" borderId="36" xfId="2" applyNumberFormat="1" applyFont="1" applyFill="1" applyBorder="1" applyAlignment="1">
      <alignment horizontal="right" vertical="center"/>
    </xf>
    <xf numFmtId="177" fontId="5" fillId="0" borderId="59" xfId="3" applyNumberFormat="1" applyFont="1" applyFill="1" applyBorder="1" applyAlignment="1">
      <alignment vertical="center"/>
    </xf>
    <xf numFmtId="178" fontId="6" fillId="0" borderId="139" xfId="0" applyNumberFormat="1" applyFont="1" applyFill="1" applyBorder="1" applyAlignment="1">
      <alignment horizontal="center" vertical="center"/>
    </xf>
    <xf numFmtId="178" fontId="6" fillId="0" borderId="131" xfId="0" applyNumberFormat="1" applyFont="1" applyFill="1" applyBorder="1" applyAlignment="1">
      <alignment horizontal="center" vertical="center"/>
    </xf>
    <xf numFmtId="176" fontId="1" fillId="0" borderId="140" xfId="2" applyNumberFormat="1" applyFont="1" applyFill="1" applyBorder="1" applyAlignment="1">
      <alignment horizontal="right" vertical="center"/>
    </xf>
    <xf numFmtId="176" fontId="1" fillId="0" borderId="132" xfId="2" applyNumberFormat="1" applyFont="1" applyFill="1" applyBorder="1" applyAlignment="1">
      <alignment horizontal="right" vertical="center"/>
    </xf>
    <xf numFmtId="177" fontId="5" fillId="0" borderId="159" xfId="3" applyNumberFormat="1" applyFont="1" applyFill="1" applyBorder="1" applyAlignment="1">
      <alignment horizontal="right" vertical="center"/>
    </xf>
    <xf numFmtId="177" fontId="5" fillId="0" borderId="161" xfId="3" applyNumberFormat="1" applyFont="1" applyFill="1" applyBorder="1" applyAlignment="1">
      <alignment horizontal="right" vertical="center"/>
    </xf>
    <xf numFmtId="177" fontId="5" fillId="0" borderId="160" xfId="3" applyNumberFormat="1" applyFont="1" applyFill="1" applyBorder="1" applyAlignment="1">
      <alignment vertical="center"/>
    </xf>
    <xf numFmtId="0" fontId="0" fillId="0" borderId="162" xfId="0" applyBorder="1" applyAlignment="1">
      <alignment vertical="center"/>
    </xf>
    <xf numFmtId="179" fontId="22" fillId="0" borderId="75" xfId="2" applyNumberFormat="1" applyFont="1" applyFill="1" applyBorder="1" applyAlignment="1">
      <alignment horizontal="right" vertical="center"/>
    </xf>
    <xf numFmtId="177" fontId="5" fillId="0" borderId="155" xfId="3" applyNumberFormat="1" applyFont="1" applyFill="1" applyBorder="1" applyAlignment="1">
      <alignment horizontal="right" vertical="center"/>
    </xf>
    <xf numFmtId="179" fontId="22" fillId="0" borderId="46" xfId="2" applyNumberFormat="1" applyFont="1" applyFill="1" applyBorder="1" applyAlignment="1">
      <alignment horizontal="right" vertical="center"/>
    </xf>
    <xf numFmtId="3" fontId="0" fillId="0" borderId="49" xfId="3" applyNumberFormat="1" applyFont="1" applyFill="1" applyBorder="1" applyAlignment="1">
      <alignment horizontal="right" vertical="center"/>
    </xf>
    <xf numFmtId="3" fontId="0" fillId="0" borderId="50" xfId="3" applyNumberFormat="1" applyFont="1" applyFill="1" applyBorder="1" applyAlignment="1">
      <alignment horizontal="right" vertical="center"/>
    </xf>
    <xf numFmtId="177" fontId="0" fillId="0" borderId="49" xfId="3" applyNumberFormat="1" applyFont="1" applyFill="1" applyBorder="1" applyAlignment="1">
      <alignment horizontal="right" vertical="center"/>
    </xf>
    <xf numFmtId="177" fontId="0" fillId="0" borderId="50" xfId="3" applyNumberFormat="1" applyFont="1" applyFill="1" applyBorder="1" applyAlignment="1">
      <alignment horizontal="right" vertical="center"/>
    </xf>
    <xf numFmtId="179" fontId="22" fillId="0" borderId="22" xfId="2" applyNumberFormat="1" applyFont="1" applyFill="1" applyBorder="1" applyAlignment="1">
      <alignment horizontal="right" vertical="center"/>
    </xf>
    <xf numFmtId="179" fontId="22" fillId="0" borderId="23" xfId="2" applyNumberFormat="1" applyFont="1" applyFill="1" applyBorder="1" applyAlignment="1">
      <alignment horizontal="right" vertical="center"/>
    </xf>
    <xf numFmtId="3" fontId="0" fillId="0" borderId="95" xfId="3" applyNumberFormat="1" applyFont="1" applyFill="1" applyBorder="1" applyAlignment="1">
      <alignment horizontal="right" vertical="center"/>
    </xf>
    <xf numFmtId="179" fontId="17" fillId="0" borderId="57" xfId="2" applyNumberFormat="1" applyFont="1" applyFill="1" applyBorder="1" applyAlignment="1">
      <alignment horizontal="right" vertical="center"/>
    </xf>
    <xf numFmtId="179" fontId="17" fillId="0" borderId="72" xfId="2" applyNumberFormat="1" applyFont="1" applyFill="1" applyBorder="1" applyAlignment="1">
      <alignment horizontal="right" vertical="center"/>
    </xf>
    <xf numFmtId="177" fontId="0" fillId="0" borderId="95" xfId="3" applyNumberFormat="1" applyFont="1" applyFill="1" applyBorder="1" applyAlignment="1">
      <alignment horizontal="right" vertical="center"/>
    </xf>
    <xf numFmtId="3" fontId="0" fillId="0" borderId="65" xfId="3" applyNumberFormat="1" applyFont="1" applyFill="1" applyBorder="1" applyAlignment="1">
      <alignment horizontal="right" vertical="center"/>
    </xf>
    <xf numFmtId="177" fontId="7" fillId="0" borderId="92" xfId="2" applyNumberFormat="1" applyFont="1" applyFill="1" applyBorder="1" applyAlignment="1">
      <alignment horizontal="right" vertical="center"/>
    </xf>
    <xf numFmtId="177" fontId="7" fillId="0" borderId="28" xfId="2" applyNumberFormat="1" applyFont="1" applyFill="1" applyBorder="1" applyAlignment="1">
      <alignment horizontal="right" vertical="center"/>
    </xf>
    <xf numFmtId="2" fontId="0" fillId="0" borderId="170" xfId="3" applyNumberFormat="1" applyFont="1" applyFill="1" applyBorder="1" applyAlignment="1">
      <alignment horizontal="right" vertical="center"/>
    </xf>
    <xf numFmtId="177" fontId="5" fillId="0" borderId="24" xfId="3" applyNumberFormat="1" applyFont="1" applyFill="1" applyBorder="1" applyAlignment="1">
      <alignment horizontal="right" vertical="center"/>
    </xf>
    <xf numFmtId="177" fontId="5" fillId="0" borderId="25" xfId="3" applyNumberFormat="1" applyFont="1" applyFill="1" applyBorder="1" applyAlignment="1">
      <alignment horizontal="right" vertical="center"/>
    </xf>
    <xf numFmtId="38" fontId="1" fillId="0" borderId="22" xfId="2" applyNumberFormat="1" applyFont="1" applyFill="1" applyBorder="1" applyAlignment="1">
      <alignment horizontal="right" vertical="center"/>
    </xf>
    <xf numFmtId="38" fontId="1" fillId="0" borderId="23" xfId="2" applyNumberFormat="1" applyFont="1" applyFill="1" applyBorder="1" applyAlignment="1">
      <alignment horizontal="right" vertical="center"/>
    </xf>
    <xf numFmtId="14" fontId="6" fillId="0" borderId="11" xfId="0" applyNumberFormat="1" applyFont="1" applyFill="1" applyBorder="1" applyAlignment="1">
      <alignment horizontal="center" vertical="center"/>
    </xf>
    <xf numFmtId="177" fontId="5" fillId="0" borderId="176" xfId="3" applyNumberFormat="1" applyFont="1" applyFill="1" applyBorder="1" applyAlignment="1">
      <alignment horizontal="right" vertical="center"/>
    </xf>
    <xf numFmtId="2" fontId="0" fillId="0" borderId="172" xfId="3" applyNumberFormat="1" applyFont="1" applyFill="1" applyBorder="1" applyAlignment="1">
      <alignment horizontal="right" vertical="center"/>
    </xf>
    <xf numFmtId="3" fontId="0" fillId="0" borderId="117" xfId="3" applyNumberFormat="1" applyFont="1" applyFill="1" applyBorder="1" applyAlignment="1">
      <alignment horizontal="right" vertical="center"/>
    </xf>
    <xf numFmtId="177" fontId="7" fillId="0" borderId="119" xfId="3" applyNumberFormat="1" applyFont="1" applyFill="1" applyBorder="1" applyAlignment="1">
      <alignment horizontal="right" vertical="center"/>
    </xf>
    <xf numFmtId="38" fontId="0" fillId="0" borderId="117" xfId="2" applyNumberFormat="1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180" fontId="0" fillId="0" borderId="0" xfId="0" applyNumberFormat="1" applyFont="1" applyFill="1" applyBorder="1" applyAlignment="1">
      <alignment horizontal="right" vertical="center"/>
    </xf>
    <xf numFmtId="3" fontId="0" fillId="0" borderId="81" xfId="0" applyNumberFormat="1" applyFont="1" applyFill="1" applyBorder="1" applyAlignment="1">
      <alignment vertical="center"/>
    </xf>
    <xf numFmtId="177" fontId="5" fillId="0" borderId="164" xfId="3" applyNumberFormat="1" applyFont="1" applyFill="1" applyBorder="1" applyAlignment="1">
      <alignment horizontal="right" vertical="center"/>
    </xf>
    <xf numFmtId="179" fontId="7" fillId="0" borderId="116" xfId="2" applyNumberFormat="1" applyFont="1" applyFill="1" applyBorder="1" applyAlignment="1">
      <alignment horizontal="right" vertical="center"/>
    </xf>
    <xf numFmtId="177" fontId="5" fillId="0" borderId="166" xfId="3" applyNumberFormat="1" applyFont="1" applyFill="1" applyBorder="1" applyAlignment="1">
      <alignment horizontal="right" vertical="center"/>
    </xf>
    <xf numFmtId="38" fontId="0" fillId="0" borderId="117" xfId="2" applyNumberFormat="1" applyFont="1" applyFill="1" applyBorder="1" applyAlignment="1">
      <alignment horizontal="right" vertical="center"/>
    </xf>
    <xf numFmtId="177" fontId="7" fillId="0" borderId="18" xfId="2" applyNumberFormat="1" applyFont="1" applyFill="1" applyBorder="1" applyAlignment="1">
      <alignment horizontal="right" vertical="center"/>
    </xf>
    <xf numFmtId="177" fontId="7" fillId="0" borderId="19" xfId="2" applyNumberFormat="1" applyFont="1" applyFill="1" applyBorder="1" applyAlignment="1">
      <alignment horizontal="right" vertical="center"/>
    </xf>
    <xf numFmtId="179" fontId="7" fillId="0" borderId="30" xfId="2" applyNumberFormat="1" applyFont="1" applyFill="1" applyBorder="1" applyAlignment="1">
      <alignment horizontal="right" vertical="center"/>
    </xf>
    <xf numFmtId="179" fontId="7" fillId="0" borderId="31" xfId="2" applyNumberFormat="1" applyFont="1" applyFill="1" applyBorder="1" applyAlignment="1">
      <alignment horizontal="right" vertical="center"/>
    </xf>
  </cellXfs>
  <cellStyles count="4">
    <cellStyle name="パーセント" xfId="3" builtinId="5"/>
    <cellStyle name="桁区切り" xfId="2" builtinId="6"/>
    <cellStyle name="桁区切り [0.00]" xfId="1" builtinId="3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G114"/>
  <sheetViews>
    <sheetView tabSelected="1" view="pageBreakPreview" zoomScaleNormal="90" zoomScaleSheetLayoutView="100" workbookViewId="0">
      <pane xSplit="5" topLeftCell="AU1" activePane="topRight" state="frozen"/>
      <selection pane="topRight" activeCell="BB5" sqref="BB5"/>
    </sheetView>
  </sheetViews>
  <sheetFormatPr defaultColWidth="4.625" defaultRowHeight="15" customHeight="1"/>
  <cols>
    <col min="1" max="1" width="1.625" style="12" customWidth="1"/>
    <col min="2" max="5" width="4.625" style="12"/>
    <col min="6" max="20" width="4.75" style="12" customWidth="1"/>
    <col min="21" max="21" width="5.25" style="12" customWidth="1"/>
    <col min="22" max="22" width="4.75" style="12" customWidth="1"/>
    <col min="23" max="23" width="5.25" style="12" customWidth="1"/>
    <col min="24" max="24" width="4.75" style="12" customWidth="1"/>
    <col min="25" max="25" width="5" style="12" customWidth="1"/>
    <col min="26" max="28" width="4.75" style="12" customWidth="1"/>
    <col min="29" max="29" width="5" style="12" customWidth="1"/>
    <col min="30" max="34" width="4.75" style="12" customWidth="1"/>
    <col min="35" max="35" width="4.625" style="12" customWidth="1"/>
    <col min="36" max="36" width="4.5" style="12" customWidth="1"/>
    <col min="37" max="37" width="5.5" style="12" customWidth="1"/>
    <col min="38" max="67" width="4.75" style="12" customWidth="1"/>
    <col min="68" max="68" width="4.625" style="12" customWidth="1"/>
    <col min="69" max="69" width="4.625" style="12"/>
    <col min="70" max="70" width="4.625" style="12" customWidth="1"/>
    <col min="71" max="71" width="4.625" style="12"/>
    <col min="72" max="72" width="4.625" style="12" customWidth="1"/>
    <col min="73" max="73" width="4.625" style="12"/>
    <col min="74" max="76" width="4.625" style="12" customWidth="1"/>
    <col min="77" max="77" width="4.625" style="12"/>
    <col min="78" max="78" width="4.625" style="12" customWidth="1"/>
    <col min="79" max="81" width="4.625" style="12"/>
    <col min="82" max="82" width="4.625" style="12" customWidth="1"/>
    <col min="83" max="83" width="4.625" style="12"/>
    <col min="84" max="84" width="1.625" style="12" customWidth="1"/>
    <col min="85" max="85" width="5.75" style="12" bestFit="1" customWidth="1"/>
    <col min="86" max="16384" width="4.625" style="12"/>
  </cols>
  <sheetData>
    <row r="1" spans="1:83" ht="15" customHeight="1">
      <c r="Z1" s="17"/>
    </row>
    <row r="2" spans="1:83" ht="22.5" customHeight="1">
      <c r="B2" s="499" t="s">
        <v>54</v>
      </c>
      <c r="C2" s="499"/>
      <c r="D2" s="499"/>
      <c r="E2" s="499"/>
      <c r="F2" s="499"/>
      <c r="G2" s="499"/>
      <c r="H2" s="499"/>
      <c r="I2" s="499"/>
      <c r="J2" s="499"/>
      <c r="K2" s="499"/>
      <c r="L2" s="499"/>
      <c r="M2" s="499"/>
      <c r="N2" s="499"/>
      <c r="O2" s="499"/>
      <c r="P2" s="499"/>
      <c r="Q2" s="499"/>
      <c r="R2" s="499"/>
      <c r="S2" s="499"/>
      <c r="T2" s="499"/>
      <c r="U2" s="499"/>
      <c r="V2" s="499"/>
      <c r="W2" s="499"/>
      <c r="X2" s="499"/>
      <c r="Y2" s="499"/>
      <c r="Z2" s="499"/>
      <c r="AA2" s="499"/>
      <c r="AB2" s="499"/>
      <c r="AC2" s="499"/>
      <c r="AD2" s="499"/>
      <c r="AE2" s="499"/>
      <c r="AF2" s="499"/>
      <c r="AG2" s="499"/>
      <c r="AH2" s="499"/>
      <c r="AI2" s="499"/>
      <c r="AJ2" s="499"/>
      <c r="AK2" s="499"/>
      <c r="AL2" s="499"/>
      <c r="AM2" s="499"/>
      <c r="AN2" s="499"/>
      <c r="AO2" s="499"/>
      <c r="AP2" s="499"/>
      <c r="AQ2" s="499"/>
      <c r="AR2" s="499"/>
      <c r="AS2" s="499"/>
      <c r="AT2" s="499"/>
      <c r="AU2" s="499"/>
      <c r="AV2" s="499"/>
      <c r="AW2" s="499"/>
      <c r="AX2" s="499"/>
      <c r="AY2" s="499"/>
      <c r="AZ2" s="499"/>
      <c r="BA2" s="499"/>
      <c r="BB2" s="499"/>
      <c r="BC2" s="499"/>
      <c r="BD2" s="499"/>
      <c r="BE2" s="499"/>
      <c r="BF2" s="499"/>
      <c r="BG2" s="499"/>
      <c r="BH2" s="499"/>
      <c r="BI2" s="499"/>
      <c r="BJ2" s="499"/>
      <c r="BK2" s="499"/>
      <c r="BL2" s="499"/>
      <c r="BM2" s="499"/>
      <c r="BN2" s="499"/>
      <c r="BO2" s="499"/>
      <c r="BP2" s="499"/>
      <c r="BQ2" s="499"/>
      <c r="BR2" s="499"/>
      <c r="BS2" s="499"/>
      <c r="BT2" s="499"/>
      <c r="BU2" s="499"/>
      <c r="BV2" s="499"/>
      <c r="BW2" s="499"/>
      <c r="BX2" s="499"/>
      <c r="BY2" s="499"/>
      <c r="BZ2" s="499"/>
      <c r="CA2" s="499"/>
      <c r="CB2" s="499"/>
      <c r="CC2" s="499"/>
      <c r="CD2" s="499"/>
      <c r="CE2" s="499"/>
    </row>
    <row r="3" spans="1:83" ht="22.5" customHeight="1">
      <c r="A3" s="4"/>
      <c r="B3" s="499"/>
      <c r="C3" s="499"/>
      <c r="D3" s="499"/>
      <c r="E3" s="499"/>
      <c r="F3" s="499"/>
      <c r="G3" s="499"/>
      <c r="H3" s="499"/>
      <c r="I3" s="499"/>
      <c r="J3" s="499"/>
      <c r="K3" s="499"/>
      <c r="L3" s="499"/>
      <c r="M3" s="499"/>
      <c r="N3" s="499"/>
      <c r="O3" s="499"/>
      <c r="P3" s="499"/>
      <c r="Q3" s="499"/>
      <c r="R3" s="499"/>
      <c r="S3" s="499"/>
      <c r="T3" s="499"/>
      <c r="U3" s="499"/>
      <c r="V3" s="499"/>
      <c r="W3" s="499"/>
      <c r="X3" s="499"/>
      <c r="Y3" s="499"/>
      <c r="Z3" s="499"/>
      <c r="AA3" s="499"/>
      <c r="AB3" s="499"/>
      <c r="AC3" s="499"/>
      <c r="AD3" s="499"/>
      <c r="AE3" s="499"/>
      <c r="AF3" s="499"/>
      <c r="AG3" s="499"/>
      <c r="AH3" s="499"/>
      <c r="AI3" s="499"/>
      <c r="AJ3" s="499"/>
      <c r="AK3" s="499"/>
      <c r="AL3" s="499"/>
      <c r="AM3" s="499"/>
      <c r="AN3" s="499"/>
      <c r="AO3" s="499"/>
      <c r="AP3" s="499"/>
      <c r="AQ3" s="499"/>
      <c r="AR3" s="499"/>
      <c r="AS3" s="499"/>
      <c r="AT3" s="499"/>
      <c r="AU3" s="499"/>
      <c r="AV3" s="499"/>
      <c r="AW3" s="499"/>
      <c r="AX3" s="499"/>
      <c r="AY3" s="499"/>
      <c r="AZ3" s="499"/>
      <c r="BA3" s="499"/>
      <c r="BB3" s="499"/>
      <c r="BC3" s="499"/>
      <c r="BD3" s="499"/>
      <c r="BE3" s="499"/>
      <c r="BF3" s="499"/>
      <c r="BG3" s="499"/>
      <c r="BH3" s="499"/>
      <c r="BI3" s="499"/>
      <c r="BJ3" s="499"/>
      <c r="BK3" s="499"/>
      <c r="BL3" s="499"/>
      <c r="BM3" s="499"/>
      <c r="BN3" s="499"/>
      <c r="BO3" s="499"/>
      <c r="BP3" s="499"/>
      <c r="BQ3" s="499"/>
      <c r="BR3" s="499"/>
      <c r="BS3" s="499"/>
      <c r="BT3" s="499"/>
      <c r="BU3" s="499"/>
      <c r="BV3" s="499"/>
      <c r="BW3" s="499"/>
      <c r="BX3" s="499"/>
      <c r="BY3" s="499"/>
      <c r="BZ3" s="499"/>
      <c r="CA3" s="499"/>
      <c r="CB3" s="499"/>
      <c r="CC3" s="499"/>
      <c r="CD3" s="499"/>
      <c r="CE3" s="499"/>
    </row>
    <row r="4" spans="1:83" ht="15" customHeight="1">
      <c r="AJ4" s="34"/>
      <c r="AK4" s="34"/>
      <c r="AL4" s="34"/>
      <c r="AM4" s="34"/>
      <c r="AN4" s="34"/>
      <c r="AO4" s="34"/>
      <c r="AP4" s="34"/>
      <c r="AQ4" s="34"/>
      <c r="AR4" s="34"/>
      <c r="AS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500">
        <v>43530</v>
      </c>
      <c r="CC4" s="500"/>
      <c r="CD4" s="500"/>
      <c r="CE4" s="500"/>
    </row>
    <row r="5" spans="1:83" ht="15" customHeight="1">
      <c r="B5" s="5" t="s">
        <v>78</v>
      </c>
      <c r="AO5" s="18"/>
      <c r="AW5" s="34"/>
      <c r="AX5" s="34"/>
      <c r="AY5" s="34"/>
      <c r="AZ5" s="34"/>
      <c r="BA5" s="34"/>
      <c r="BB5" s="34"/>
    </row>
    <row r="6" spans="1:83" ht="15" customHeight="1" thickBot="1">
      <c r="B6" s="5"/>
      <c r="AZ6" s="18"/>
      <c r="BA6" s="18"/>
      <c r="BM6" s="18" t="s">
        <v>2</v>
      </c>
    </row>
    <row r="7" spans="1:83" ht="15" customHeight="1" thickBot="1">
      <c r="B7" s="373"/>
      <c r="C7" s="374"/>
      <c r="D7" s="374"/>
      <c r="E7" s="375"/>
      <c r="F7" s="243" t="s">
        <v>47</v>
      </c>
      <c r="G7" s="240"/>
      <c r="H7" s="240" t="s">
        <v>48</v>
      </c>
      <c r="I7" s="240"/>
      <c r="J7" s="240" t="s">
        <v>49</v>
      </c>
      <c r="K7" s="240"/>
      <c r="L7" s="240" t="s">
        <v>50</v>
      </c>
      <c r="M7" s="109"/>
      <c r="N7" s="234" t="s">
        <v>87</v>
      </c>
      <c r="O7" s="235"/>
      <c r="P7" s="369" t="s">
        <v>51</v>
      </c>
      <c r="Q7" s="240"/>
      <c r="R7" s="240" t="s">
        <v>52</v>
      </c>
      <c r="S7" s="240"/>
      <c r="T7" s="240" t="s">
        <v>53</v>
      </c>
      <c r="U7" s="240"/>
      <c r="V7" s="240" t="s">
        <v>55</v>
      </c>
      <c r="W7" s="109"/>
      <c r="X7" s="234" t="s">
        <v>80</v>
      </c>
      <c r="Y7" s="235"/>
      <c r="Z7" s="243" t="s">
        <v>59</v>
      </c>
      <c r="AA7" s="240"/>
      <c r="AB7" s="240" t="s">
        <v>62</v>
      </c>
      <c r="AC7" s="240"/>
      <c r="AD7" s="240" t="s">
        <v>63</v>
      </c>
      <c r="AE7" s="240"/>
      <c r="AF7" s="240" t="s">
        <v>65</v>
      </c>
      <c r="AG7" s="109"/>
      <c r="AH7" s="234" t="s">
        <v>81</v>
      </c>
      <c r="AI7" s="235"/>
      <c r="AJ7" s="243" t="s">
        <v>66</v>
      </c>
      <c r="AK7" s="240"/>
      <c r="AL7" s="240" t="s">
        <v>71</v>
      </c>
      <c r="AM7" s="240"/>
      <c r="AN7" s="240" t="s">
        <v>72</v>
      </c>
      <c r="AO7" s="240"/>
      <c r="AP7" s="240" t="s">
        <v>73</v>
      </c>
      <c r="AQ7" s="128"/>
      <c r="AR7" s="137" t="s">
        <v>79</v>
      </c>
      <c r="AS7" s="138"/>
      <c r="AT7" s="243" t="s">
        <v>74</v>
      </c>
      <c r="AU7" s="240"/>
      <c r="AV7" s="240" t="s">
        <v>82</v>
      </c>
      <c r="AW7" s="240"/>
      <c r="AX7" s="240" t="s">
        <v>86</v>
      </c>
      <c r="AY7" s="240"/>
      <c r="AZ7" s="240" t="s">
        <v>89</v>
      </c>
      <c r="BA7" s="128"/>
      <c r="BB7" s="137" t="s">
        <v>90</v>
      </c>
      <c r="BC7" s="138"/>
      <c r="BD7" s="158" t="s">
        <v>92</v>
      </c>
      <c r="BE7" s="159"/>
      <c r="BF7" s="108" t="s">
        <v>94</v>
      </c>
      <c r="BG7" s="109"/>
      <c r="BH7" s="108" t="s">
        <v>95</v>
      </c>
      <c r="BI7" s="109"/>
      <c r="BJ7" s="108" t="s">
        <v>96</v>
      </c>
      <c r="BK7" s="128"/>
      <c r="BL7" s="137" t="s">
        <v>93</v>
      </c>
      <c r="BM7" s="138"/>
    </row>
    <row r="8" spans="1:83" ht="15" customHeight="1" thickTop="1">
      <c r="B8" s="414" t="s">
        <v>0</v>
      </c>
      <c r="C8" s="415"/>
      <c r="D8" s="415"/>
      <c r="E8" s="416"/>
      <c r="F8" s="367" t="s">
        <v>57</v>
      </c>
      <c r="G8" s="368"/>
      <c r="H8" s="368" t="s">
        <v>57</v>
      </c>
      <c r="I8" s="368"/>
      <c r="J8" s="430" t="s">
        <v>57</v>
      </c>
      <c r="K8" s="430"/>
      <c r="L8" s="430" t="s">
        <v>57</v>
      </c>
      <c r="M8" s="431"/>
      <c r="N8" s="236">
        <v>32744.9</v>
      </c>
      <c r="O8" s="237"/>
      <c r="P8" s="427" t="s">
        <v>57</v>
      </c>
      <c r="Q8" s="368"/>
      <c r="R8" s="368" t="s">
        <v>57</v>
      </c>
      <c r="S8" s="368"/>
      <c r="T8" s="430" t="s">
        <v>57</v>
      </c>
      <c r="U8" s="430"/>
      <c r="V8" s="430" t="s">
        <v>57</v>
      </c>
      <c r="W8" s="431"/>
      <c r="X8" s="236">
        <v>34404</v>
      </c>
      <c r="Y8" s="237"/>
      <c r="Z8" s="426">
        <v>8873.0499999999993</v>
      </c>
      <c r="AA8" s="241"/>
      <c r="AB8" s="241">
        <v>8948.57</v>
      </c>
      <c r="AC8" s="241"/>
      <c r="AD8" s="357">
        <v>9174.19</v>
      </c>
      <c r="AE8" s="357"/>
      <c r="AF8" s="357">
        <v>9380.4699999999993</v>
      </c>
      <c r="AG8" s="358"/>
      <c r="AH8" s="236">
        <f>Z8+AB8+AD8+AF8</f>
        <v>36376.28</v>
      </c>
      <c r="AI8" s="237"/>
      <c r="AJ8" s="426">
        <v>9280.6</v>
      </c>
      <c r="AK8" s="241"/>
      <c r="AL8" s="241">
        <v>9415.9</v>
      </c>
      <c r="AM8" s="241"/>
      <c r="AN8" s="241">
        <v>9590.7000000000007</v>
      </c>
      <c r="AO8" s="241"/>
      <c r="AP8" s="241">
        <v>9895.6</v>
      </c>
      <c r="AQ8" s="129"/>
      <c r="AR8" s="139">
        <f>AJ8+AL8+AN8+AP8</f>
        <v>38182.800000000003</v>
      </c>
      <c r="AS8" s="140"/>
      <c r="AT8" s="426">
        <v>9890.6</v>
      </c>
      <c r="AU8" s="241"/>
      <c r="AV8" s="241">
        <v>9899.6</v>
      </c>
      <c r="AW8" s="241"/>
      <c r="AX8" s="241">
        <v>10088.799999999999</v>
      </c>
      <c r="AY8" s="241"/>
      <c r="AZ8" s="241">
        <v>10335.700000000001</v>
      </c>
      <c r="BA8" s="129"/>
      <c r="BB8" s="139">
        <f>AT8+AV8+AX8+AZ8</f>
        <v>40214.699999999997</v>
      </c>
      <c r="BC8" s="140"/>
      <c r="BD8" s="160">
        <v>10283.200000000001</v>
      </c>
      <c r="BE8" s="161"/>
      <c r="BF8" s="110">
        <v>10206.200000000001</v>
      </c>
      <c r="BG8" s="111"/>
      <c r="BH8" s="110">
        <v>10453</v>
      </c>
      <c r="BI8" s="111"/>
      <c r="BJ8" s="110"/>
      <c r="BK8" s="129"/>
      <c r="BL8" s="139">
        <f>BD8+BF8+BH8+BJ8</f>
        <v>30942.400000000001</v>
      </c>
      <c r="BM8" s="140"/>
    </row>
    <row r="9" spans="1:83" ht="15" customHeight="1" thickBot="1">
      <c r="B9" s="417" t="s">
        <v>1</v>
      </c>
      <c r="C9" s="418"/>
      <c r="D9" s="418"/>
      <c r="E9" s="419"/>
      <c r="F9" s="420" t="s">
        <v>57</v>
      </c>
      <c r="G9" s="421"/>
      <c r="H9" s="421" t="s">
        <v>57</v>
      </c>
      <c r="I9" s="421"/>
      <c r="J9" s="424" t="s">
        <v>57</v>
      </c>
      <c r="K9" s="424"/>
      <c r="L9" s="424" t="s">
        <v>57</v>
      </c>
      <c r="M9" s="425"/>
      <c r="N9" s="434">
        <f>N8/30630.4-1</f>
        <v>6.9032725658169758E-2</v>
      </c>
      <c r="O9" s="435"/>
      <c r="P9" s="428" t="s">
        <v>57</v>
      </c>
      <c r="Q9" s="421"/>
      <c r="R9" s="421" t="s">
        <v>57</v>
      </c>
      <c r="S9" s="421"/>
      <c r="T9" s="424" t="s">
        <v>57</v>
      </c>
      <c r="U9" s="424"/>
      <c r="V9" s="424" t="s">
        <v>57</v>
      </c>
      <c r="W9" s="425"/>
      <c r="X9" s="238">
        <f>X8/N8-1</f>
        <v>5.0667432180278471E-2</v>
      </c>
      <c r="Y9" s="239"/>
      <c r="Z9" s="437" t="s">
        <v>57</v>
      </c>
      <c r="AA9" s="263"/>
      <c r="AB9" s="263" t="s">
        <v>57</v>
      </c>
      <c r="AC9" s="263"/>
      <c r="AD9" s="359" t="s">
        <v>57</v>
      </c>
      <c r="AE9" s="359"/>
      <c r="AF9" s="359" t="s">
        <v>57</v>
      </c>
      <c r="AG9" s="360"/>
      <c r="AH9" s="238">
        <f>AH8/X8-1</f>
        <v>5.7327054993605353E-2</v>
      </c>
      <c r="AI9" s="239"/>
      <c r="AJ9" s="437">
        <f>AJ8/Z8-1</f>
        <v>4.593121869030381E-2</v>
      </c>
      <c r="AK9" s="263"/>
      <c r="AL9" s="113">
        <f>AL8/AB8-1</f>
        <v>5.2223986625796082E-2</v>
      </c>
      <c r="AM9" s="242"/>
      <c r="AN9" s="113">
        <f>AN8/AD8-1</f>
        <v>4.540019336856993E-2</v>
      </c>
      <c r="AO9" s="242"/>
      <c r="AP9" s="113">
        <f>AP8/AF8-1</f>
        <v>5.491515883532494E-2</v>
      </c>
      <c r="AQ9" s="447"/>
      <c r="AR9" s="141">
        <f>AVERAGE(AJ9:AQ9)</f>
        <v>4.961763937999869E-2</v>
      </c>
      <c r="AS9" s="142"/>
      <c r="AT9" s="437">
        <f>AT8/AJ8-1</f>
        <v>6.5728508932612062E-2</v>
      </c>
      <c r="AU9" s="263"/>
      <c r="AV9" s="263">
        <f>AV8/AL8-1</f>
        <v>5.137055406280866E-2</v>
      </c>
      <c r="AW9" s="263"/>
      <c r="AX9" s="263">
        <f>AX8/AN8-1</f>
        <v>5.1935729404527065E-2</v>
      </c>
      <c r="AY9" s="263"/>
      <c r="AZ9" s="263">
        <f>AZ8/AP8-1</f>
        <v>4.447431181535233E-2</v>
      </c>
      <c r="BA9" s="130"/>
      <c r="BB9" s="141">
        <f>AVERAGE(AT9:BA9)</f>
        <v>5.3377276053825029E-2</v>
      </c>
      <c r="BC9" s="142"/>
      <c r="BD9" s="162">
        <f>BD8/AT8-1</f>
        <v>3.9694255151355939E-2</v>
      </c>
      <c r="BE9" s="163"/>
      <c r="BF9" s="112">
        <f>BF8/AV8-1</f>
        <v>3.097094832114422E-2</v>
      </c>
      <c r="BG9" s="113"/>
      <c r="BH9" s="112">
        <f>BH8/AX8-1</f>
        <v>3.6099436999444956E-2</v>
      </c>
      <c r="BI9" s="113"/>
      <c r="BJ9" s="112"/>
      <c r="BK9" s="130"/>
      <c r="BL9" s="141">
        <f>AVERAGE(BD9:BK9)</f>
        <v>3.558821349064837E-2</v>
      </c>
      <c r="BM9" s="142"/>
    </row>
    <row r="10" spans="1:83" ht="15" customHeight="1">
      <c r="B10" s="380" t="s">
        <v>4</v>
      </c>
      <c r="C10" s="380"/>
      <c r="D10" s="1" t="s">
        <v>10</v>
      </c>
      <c r="E10" s="20"/>
      <c r="F10" s="20"/>
      <c r="G10" s="20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AL10" s="9"/>
      <c r="AN10" s="26"/>
    </row>
    <row r="11" spans="1:83" ht="15" customHeight="1">
      <c r="B11" s="2"/>
      <c r="C11" s="2"/>
      <c r="D11" s="1"/>
      <c r="E11" s="20"/>
      <c r="F11" s="20"/>
      <c r="G11" s="20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AL11" s="9"/>
      <c r="AN11" s="26"/>
      <c r="AR11" s="38"/>
      <c r="AS11" s="38"/>
      <c r="AT11" s="38"/>
      <c r="AU11" s="38"/>
      <c r="AV11" s="38"/>
      <c r="AW11" s="38"/>
    </row>
    <row r="12" spans="1:83" ht="15" customHeight="1">
      <c r="B12" s="20"/>
      <c r="C12" s="20"/>
      <c r="D12" s="20"/>
      <c r="E12" s="20"/>
      <c r="F12" s="20"/>
      <c r="G12" s="20"/>
      <c r="H12" s="22"/>
      <c r="I12" s="22"/>
      <c r="J12" s="23"/>
      <c r="K12" s="23"/>
      <c r="L12" s="23"/>
      <c r="M12" s="23"/>
      <c r="N12" s="23"/>
      <c r="O12" s="23"/>
      <c r="P12" s="23"/>
      <c r="Q12" s="23"/>
      <c r="R12" s="23"/>
      <c r="T12" s="23"/>
      <c r="U12" s="24"/>
      <c r="V12" s="23"/>
      <c r="W12" s="24"/>
      <c r="X12" s="14"/>
      <c r="Y12" s="13"/>
      <c r="AJ12" s="19"/>
      <c r="AR12" s="39"/>
      <c r="AS12" s="39"/>
      <c r="AT12" s="39"/>
      <c r="AU12" s="39"/>
      <c r="AV12" s="39"/>
      <c r="AW12" s="39"/>
    </row>
    <row r="13" spans="1:83" ht="15" customHeight="1">
      <c r="B13" s="5" t="s">
        <v>9</v>
      </c>
    </row>
    <row r="14" spans="1:83" ht="15" customHeight="1" thickBot="1">
      <c r="B14" s="5"/>
    </row>
    <row r="15" spans="1:83" ht="15" customHeight="1" thickBot="1">
      <c r="B15" s="373"/>
      <c r="C15" s="374"/>
      <c r="D15" s="374"/>
      <c r="E15" s="375"/>
      <c r="F15" s="344">
        <v>42383</v>
      </c>
      <c r="G15" s="264"/>
      <c r="H15" s="264">
        <v>42415</v>
      </c>
      <c r="I15" s="264"/>
      <c r="J15" s="264">
        <v>42445</v>
      </c>
      <c r="K15" s="264"/>
      <c r="L15" s="264">
        <v>42477</v>
      </c>
      <c r="M15" s="264"/>
      <c r="N15" s="264">
        <v>42508</v>
      </c>
      <c r="O15" s="264"/>
      <c r="P15" s="264">
        <v>42540</v>
      </c>
      <c r="Q15" s="264"/>
      <c r="R15" s="264">
        <v>42571</v>
      </c>
      <c r="S15" s="264"/>
      <c r="T15" s="264">
        <v>42603</v>
      </c>
      <c r="U15" s="264"/>
      <c r="V15" s="264">
        <v>42635</v>
      </c>
      <c r="W15" s="264"/>
      <c r="X15" s="264">
        <v>42666</v>
      </c>
      <c r="Y15" s="264"/>
      <c r="Z15" s="264">
        <v>42698</v>
      </c>
      <c r="AA15" s="264"/>
      <c r="AB15" s="264">
        <v>42705</v>
      </c>
      <c r="AC15" s="265"/>
      <c r="AD15" s="344">
        <v>42737</v>
      </c>
      <c r="AE15" s="264"/>
      <c r="AF15" s="264">
        <v>42769</v>
      </c>
      <c r="AG15" s="264"/>
      <c r="AH15" s="264">
        <v>42798</v>
      </c>
      <c r="AI15" s="264"/>
      <c r="AJ15" s="264">
        <v>42830</v>
      </c>
      <c r="AK15" s="264"/>
      <c r="AL15" s="264">
        <v>42861</v>
      </c>
      <c r="AM15" s="264"/>
      <c r="AN15" s="264">
        <v>42893</v>
      </c>
      <c r="AO15" s="264"/>
      <c r="AP15" s="264">
        <v>42893</v>
      </c>
      <c r="AQ15" s="264"/>
      <c r="AR15" s="264">
        <v>42924</v>
      </c>
      <c r="AS15" s="264"/>
      <c r="AT15" s="264">
        <v>42956</v>
      </c>
      <c r="AU15" s="264"/>
      <c r="AV15" s="264">
        <v>42988</v>
      </c>
      <c r="AW15" s="264"/>
      <c r="AX15" s="264">
        <v>43019</v>
      </c>
      <c r="AY15" s="264"/>
      <c r="AZ15" s="264">
        <v>43051</v>
      </c>
      <c r="BA15" s="264"/>
      <c r="BB15" s="264">
        <v>43082</v>
      </c>
      <c r="BC15" s="265"/>
      <c r="BD15" s="58">
        <v>43114</v>
      </c>
      <c r="BE15" s="57"/>
      <c r="BF15" s="75">
        <v>43146</v>
      </c>
      <c r="BG15" s="75"/>
      <c r="BH15" s="464">
        <v>43160</v>
      </c>
      <c r="BI15" s="465"/>
      <c r="BJ15" s="57">
        <v>43191</v>
      </c>
      <c r="BK15" s="59"/>
      <c r="BL15" s="75">
        <v>43238</v>
      </c>
      <c r="BM15" s="57"/>
      <c r="BN15" s="75">
        <v>43269</v>
      </c>
      <c r="BO15" s="57"/>
      <c r="BP15" s="75">
        <v>43300</v>
      </c>
      <c r="BQ15" s="57"/>
      <c r="BR15" s="75">
        <v>43332</v>
      </c>
      <c r="BS15" s="57"/>
      <c r="BT15" s="75">
        <v>43364</v>
      </c>
      <c r="BU15" s="57"/>
      <c r="BV15" s="75">
        <v>43395</v>
      </c>
      <c r="BW15" s="57"/>
      <c r="BX15" s="75">
        <v>43426</v>
      </c>
      <c r="BY15" s="57"/>
      <c r="BZ15" s="75">
        <v>43457</v>
      </c>
      <c r="CA15" s="57"/>
      <c r="CB15" s="48"/>
      <c r="CC15" s="49"/>
    </row>
    <row r="16" spans="1:83" ht="15" customHeight="1" thickTop="1">
      <c r="B16" s="376" t="s">
        <v>41</v>
      </c>
      <c r="C16" s="377"/>
      <c r="D16" s="377"/>
      <c r="E16" s="378"/>
      <c r="F16" s="345">
        <v>102.6</v>
      </c>
      <c r="G16" s="269"/>
      <c r="H16" s="269">
        <v>102.7</v>
      </c>
      <c r="I16" s="269"/>
      <c r="J16" s="269">
        <v>103</v>
      </c>
      <c r="K16" s="269"/>
      <c r="L16" s="269">
        <v>103.5</v>
      </c>
      <c r="M16" s="269"/>
      <c r="N16" s="269">
        <v>103.7</v>
      </c>
      <c r="O16" s="269"/>
      <c r="P16" s="269">
        <v>103.6</v>
      </c>
      <c r="Q16" s="269"/>
      <c r="R16" s="269">
        <v>103.7</v>
      </c>
      <c r="S16" s="269"/>
      <c r="T16" s="269">
        <v>103.7</v>
      </c>
      <c r="U16" s="269"/>
      <c r="V16" s="269">
        <v>103.9</v>
      </c>
      <c r="W16" s="269"/>
      <c r="X16" s="269">
        <v>104</v>
      </c>
      <c r="Y16" s="269"/>
      <c r="Z16" s="269">
        <v>103.9</v>
      </c>
      <c r="AA16" s="269"/>
      <c r="AB16" s="269">
        <v>104</v>
      </c>
      <c r="AC16" s="436"/>
      <c r="AD16" s="345">
        <v>104.3</v>
      </c>
      <c r="AE16" s="269"/>
      <c r="AF16" s="269">
        <v>104.6</v>
      </c>
      <c r="AG16" s="269"/>
      <c r="AH16" s="269">
        <v>104.5</v>
      </c>
      <c r="AI16" s="269"/>
      <c r="AJ16" s="269">
        <v>104.5</v>
      </c>
      <c r="AK16" s="269"/>
      <c r="AL16" s="269">
        <v>104.5</v>
      </c>
      <c r="AM16" s="269"/>
      <c r="AN16" s="269">
        <v>104.3</v>
      </c>
      <c r="AO16" s="269"/>
      <c r="AP16" s="269">
        <v>104.3</v>
      </c>
      <c r="AQ16" s="269"/>
      <c r="AR16" s="269">
        <v>104.1</v>
      </c>
      <c r="AS16" s="269"/>
      <c r="AT16" s="269">
        <v>104.4</v>
      </c>
      <c r="AU16" s="269"/>
      <c r="AV16" s="269">
        <v>104.7</v>
      </c>
      <c r="AW16" s="269"/>
      <c r="AX16" s="269">
        <v>104.5</v>
      </c>
      <c r="AY16" s="269"/>
      <c r="AZ16" s="269">
        <v>104.3</v>
      </c>
      <c r="BA16" s="269"/>
      <c r="BB16" s="266">
        <v>104.5</v>
      </c>
      <c r="BC16" s="267"/>
      <c r="BD16" s="115">
        <v>104.7</v>
      </c>
      <c r="BE16" s="115"/>
      <c r="BF16" s="114">
        <v>105</v>
      </c>
      <c r="BG16" s="143"/>
      <c r="BH16" s="466">
        <v>105.1</v>
      </c>
      <c r="BI16" s="467"/>
      <c r="BJ16" s="461">
        <v>105.3</v>
      </c>
      <c r="BK16" s="462"/>
      <c r="BL16" s="114">
        <v>105.3</v>
      </c>
      <c r="BM16" s="115"/>
      <c r="BN16" s="114">
        <v>105.5</v>
      </c>
      <c r="BO16" s="115"/>
      <c r="BP16" s="114">
        <v>105.5</v>
      </c>
      <c r="BQ16" s="115"/>
      <c r="BR16" s="114">
        <v>105.5</v>
      </c>
      <c r="BS16" s="115"/>
      <c r="BT16" s="114">
        <v>105.5</v>
      </c>
      <c r="BU16" s="115"/>
      <c r="BV16" s="114">
        <v>105.6</v>
      </c>
      <c r="BW16" s="115"/>
      <c r="BX16" s="114">
        <v>105.1</v>
      </c>
      <c r="BY16" s="115"/>
      <c r="BZ16" s="114">
        <v>104.7</v>
      </c>
      <c r="CA16" s="115"/>
      <c r="CB16" s="50"/>
      <c r="CC16" s="51"/>
    </row>
    <row r="17" spans="2:81" ht="15" customHeight="1">
      <c r="B17" s="396" t="s">
        <v>60</v>
      </c>
      <c r="C17" s="397"/>
      <c r="D17" s="397"/>
      <c r="E17" s="398"/>
      <c r="F17" s="346">
        <v>3.0000000000000001E-3</v>
      </c>
      <c r="G17" s="248"/>
      <c r="H17" s="248">
        <v>1.2E-2</v>
      </c>
      <c r="I17" s="248"/>
      <c r="J17" s="248">
        <v>6.0000000000000001E-3</v>
      </c>
      <c r="K17" s="248"/>
      <c r="L17" s="248">
        <v>6.0000000000000001E-3</v>
      </c>
      <c r="M17" s="248"/>
      <c r="N17" s="248">
        <v>3.0000000000000001E-3</v>
      </c>
      <c r="O17" s="248"/>
      <c r="P17" s="248">
        <v>1E-3</v>
      </c>
      <c r="Q17" s="248"/>
      <c r="R17" s="248">
        <v>1E-3</v>
      </c>
      <c r="S17" s="248"/>
      <c r="T17" s="248">
        <v>5.0000000000000001E-3</v>
      </c>
      <c r="U17" s="248"/>
      <c r="V17" s="248">
        <v>1.2E-2</v>
      </c>
      <c r="W17" s="248"/>
      <c r="X17" s="248">
        <v>1.4E-2</v>
      </c>
      <c r="Y17" s="248"/>
      <c r="Z17" s="248">
        <v>1.2999999999999999E-2</v>
      </c>
      <c r="AA17" s="248"/>
      <c r="AB17" s="248">
        <v>1.4999999999999999E-2</v>
      </c>
      <c r="AC17" s="268"/>
      <c r="AD17" s="346">
        <v>1.6E-2</v>
      </c>
      <c r="AE17" s="248"/>
      <c r="AF17" s="248">
        <v>1.9E-2</v>
      </c>
      <c r="AG17" s="248"/>
      <c r="AH17" s="248">
        <v>1.4999999999999999E-2</v>
      </c>
      <c r="AI17" s="248"/>
      <c r="AJ17" s="248">
        <v>0.01</v>
      </c>
      <c r="AK17" s="248"/>
      <c r="AL17" s="248">
        <v>8.0000000000000002E-3</v>
      </c>
      <c r="AM17" s="248"/>
      <c r="AN17" s="248">
        <v>7.0000000000000001E-3</v>
      </c>
      <c r="AO17" s="248"/>
      <c r="AP17" s="248">
        <v>7.0000000000000001E-3</v>
      </c>
      <c r="AQ17" s="248"/>
      <c r="AR17" s="248">
        <v>4.0000000000000001E-3</v>
      </c>
      <c r="AS17" s="248"/>
      <c r="AT17" s="248">
        <v>7.0000000000000001E-3</v>
      </c>
      <c r="AU17" s="248"/>
      <c r="AV17" s="248">
        <v>8.0000000000000002E-3</v>
      </c>
      <c r="AW17" s="248"/>
      <c r="AX17" s="248">
        <v>5.0000000000000001E-3</v>
      </c>
      <c r="AY17" s="248"/>
      <c r="AZ17" s="248">
        <v>5.0000000000000001E-3</v>
      </c>
      <c r="BA17" s="248"/>
      <c r="BB17" s="248">
        <v>5.0000000000000001E-3</v>
      </c>
      <c r="BC17" s="268"/>
      <c r="BD17" s="250">
        <v>4.0000000000000001E-3</v>
      </c>
      <c r="BE17" s="116"/>
      <c r="BF17" s="144">
        <v>4.0000000000000001E-3</v>
      </c>
      <c r="BG17" s="144"/>
      <c r="BH17" s="468">
        <v>6.0000000000000001E-3</v>
      </c>
      <c r="BI17" s="469"/>
      <c r="BJ17" s="116">
        <v>8.0000000000000002E-3</v>
      </c>
      <c r="BK17" s="117"/>
      <c r="BL17" s="144">
        <v>8.0000000000000002E-3</v>
      </c>
      <c r="BM17" s="116"/>
      <c r="BN17" s="116">
        <v>1.2E-2</v>
      </c>
      <c r="BO17" s="117"/>
      <c r="BP17" s="116">
        <v>1.2999999999999999E-2</v>
      </c>
      <c r="BQ17" s="117"/>
      <c r="BR17" s="116">
        <v>1.0999999999999999E-2</v>
      </c>
      <c r="BS17" s="117"/>
      <c r="BT17" s="116">
        <v>8.0000000000000002E-3</v>
      </c>
      <c r="BU17" s="117"/>
      <c r="BV17" s="116">
        <v>1.0239234449760604E-2</v>
      </c>
      <c r="BW17" s="117"/>
      <c r="BX17" s="116">
        <v>8.0000000000000002E-3</v>
      </c>
      <c r="BY17" s="117"/>
      <c r="BZ17" s="116">
        <v>2E-3</v>
      </c>
      <c r="CA17" s="117"/>
      <c r="CB17" s="52"/>
      <c r="CC17" s="8"/>
    </row>
    <row r="18" spans="2:81" ht="15" customHeight="1" thickBot="1">
      <c r="B18" s="402" t="s">
        <v>61</v>
      </c>
      <c r="C18" s="403"/>
      <c r="D18" s="403"/>
      <c r="E18" s="404"/>
      <c r="F18" s="341">
        <v>1E-3</v>
      </c>
      <c r="G18" s="246"/>
      <c r="H18" s="246">
        <v>1E-3</v>
      </c>
      <c r="I18" s="274"/>
      <c r="J18" s="246">
        <v>3.0000000000000001E-3</v>
      </c>
      <c r="K18" s="274"/>
      <c r="L18" s="246">
        <v>5.0000000000000001E-3</v>
      </c>
      <c r="M18" s="274"/>
      <c r="N18" s="246">
        <v>2E-3</v>
      </c>
      <c r="O18" s="274"/>
      <c r="P18" s="246">
        <v>-1E-3</v>
      </c>
      <c r="Q18" s="274"/>
      <c r="R18" s="246">
        <v>1E-3</v>
      </c>
      <c r="S18" s="274"/>
      <c r="T18" s="246">
        <v>0</v>
      </c>
      <c r="U18" s="274"/>
      <c r="V18" s="246">
        <v>2E-3</v>
      </c>
      <c r="W18" s="274"/>
      <c r="X18" s="246">
        <v>1E-3</v>
      </c>
      <c r="Y18" s="274"/>
      <c r="Z18" s="429">
        <v>-1E-3</v>
      </c>
      <c r="AA18" s="274"/>
      <c r="AB18" s="246">
        <v>1E-3</v>
      </c>
      <c r="AC18" s="278"/>
      <c r="AD18" s="341">
        <v>3.0000000000000001E-3</v>
      </c>
      <c r="AE18" s="274"/>
      <c r="AF18" s="246">
        <v>3.0000000000000001E-3</v>
      </c>
      <c r="AG18" s="274"/>
      <c r="AH18" s="246">
        <v>-1E-3</v>
      </c>
      <c r="AI18" s="274"/>
      <c r="AJ18" s="246">
        <v>0</v>
      </c>
      <c r="AK18" s="274"/>
      <c r="AL18" s="246">
        <v>0</v>
      </c>
      <c r="AM18" s="274"/>
      <c r="AN18" s="246">
        <v>-2E-3</v>
      </c>
      <c r="AO18" s="448"/>
      <c r="AP18" s="246">
        <v>-2E-3</v>
      </c>
      <c r="AQ18" s="246"/>
      <c r="AR18" s="246">
        <v>-2E-3</v>
      </c>
      <c r="AS18" s="247"/>
      <c r="AT18" s="246">
        <v>3.0000000000000001E-3</v>
      </c>
      <c r="AU18" s="247"/>
      <c r="AV18" s="246">
        <v>3.0000000000000001E-3</v>
      </c>
      <c r="AW18" s="247"/>
      <c r="AX18" s="246">
        <v>-2E-3</v>
      </c>
      <c r="AY18" s="247"/>
      <c r="AZ18" s="246">
        <v>-2E-3</v>
      </c>
      <c r="BA18" s="247"/>
      <c r="BB18" s="256">
        <v>2E-3</v>
      </c>
      <c r="BC18" s="257"/>
      <c r="BD18" s="148">
        <v>2E-3</v>
      </c>
      <c r="BE18" s="56"/>
      <c r="BF18" s="118">
        <v>3.0000000000000001E-3</v>
      </c>
      <c r="BG18" s="460"/>
      <c r="BH18" s="470">
        <v>1E-3</v>
      </c>
      <c r="BI18" s="471"/>
      <c r="BJ18" s="118">
        <v>2E-3</v>
      </c>
      <c r="BK18" s="463"/>
      <c r="BL18" s="118">
        <v>0</v>
      </c>
      <c r="BM18" s="460"/>
      <c r="BN18" s="126">
        <v>2E-3</v>
      </c>
      <c r="BO18" s="127"/>
      <c r="BP18" s="126">
        <v>-1E-3</v>
      </c>
      <c r="BQ18" s="127"/>
      <c r="BR18" s="126">
        <v>1E-3</v>
      </c>
      <c r="BS18" s="127"/>
      <c r="BT18" s="126">
        <v>0</v>
      </c>
      <c r="BU18" s="127"/>
      <c r="BV18" s="118">
        <v>6.6350710900464627E-4</v>
      </c>
      <c r="BW18" s="119"/>
      <c r="BX18" s="118">
        <v>-4.0000000000000001E-3</v>
      </c>
      <c r="BY18" s="119"/>
      <c r="BZ18" s="118">
        <v>-4.0000000000000001E-3</v>
      </c>
      <c r="CA18" s="463"/>
      <c r="CB18" s="52"/>
      <c r="CC18" s="8"/>
    </row>
    <row r="19" spans="2:81" ht="15" customHeight="1">
      <c r="C19" s="2" t="s">
        <v>69</v>
      </c>
      <c r="D19" s="1" t="s">
        <v>70</v>
      </c>
      <c r="H19" s="10"/>
      <c r="I19" s="3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E19" s="9"/>
      <c r="AG19" s="15"/>
      <c r="AI19" s="9"/>
    </row>
    <row r="20" spans="2:81" ht="15" customHeight="1">
      <c r="C20" s="3" t="s">
        <v>4</v>
      </c>
      <c r="D20" s="1" t="s">
        <v>10</v>
      </c>
      <c r="I20" s="6"/>
      <c r="K20" s="6"/>
      <c r="M20" s="6"/>
      <c r="AA20" s="16"/>
      <c r="AF20" s="25"/>
      <c r="AI20" s="6"/>
    </row>
    <row r="21" spans="2:81" ht="15" customHeight="1">
      <c r="C21" s="3"/>
      <c r="D21" s="1"/>
      <c r="I21" s="6"/>
      <c r="K21" s="6"/>
      <c r="M21" s="6"/>
      <c r="AA21" s="16"/>
      <c r="AF21" s="25"/>
      <c r="AI21" s="6"/>
    </row>
    <row r="22" spans="2:81" ht="15" customHeight="1">
      <c r="AI22" s="6"/>
      <c r="BL22" s="26"/>
      <c r="BM22" s="26"/>
    </row>
    <row r="23" spans="2:81" ht="15" customHeight="1">
      <c r="B23" s="5" t="s">
        <v>58</v>
      </c>
      <c r="AQ23" s="18"/>
      <c r="AS23" s="18"/>
    </row>
    <row r="24" spans="2:81" ht="15" customHeight="1" thickBot="1">
      <c r="B24" s="5"/>
      <c r="AQ24" s="18"/>
      <c r="BG24" s="18"/>
      <c r="BS24" s="18"/>
      <c r="BY24" s="18"/>
      <c r="CA24" s="18" t="s">
        <v>12</v>
      </c>
    </row>
    <row r="25" spans="2:81" ht="15" customHeight="1" thickBot="1">
      <c r="B25" s="373"/>
      <c r="C25" s="374"/>
      <c r="D25" s="374"/>
      <c r="E25" s="375"/>
      <c r="F25" s="75">
        <v>42316</v>
      </c>
      <c r="G25" s="75"/>
      <c r="H25" s="75">
        <v>42347</v>
      </c>
      <c r="I25" s="76"/>
      <c r="J25" s="58">
        <v>42376</v>
      </c>
      <c r="K25" s="75"/>
      <c r="L25" s="58">
        <v>42408</v>
      </c>
      <c r="M25" s="75"/>
      <c r="N25" s="58">
        <v>42460</v>
      </c>
      <c r="O25" s="75"/>
      <c r="P25" s="75">
        <v>42461</v>
      </c>
      <c r="Q25" s="57"/>
      <c r="R25" s="75">
        <v>42492</v>
      </c>
      <c r="S25" s="75"/>
      <c r="T25" s="58">
        <v>42524</v>
      </c>
      <c r="U25" s="58"/>
      <c r="V25" s="58">
        <v>42555</v>
      </c>
      <c r="W25" s="58"/>
      <c r="X25" s="58">
        <v>42587</v>
      </c>
      <c r="Y25" s="58"/>
      <c r="Z25" s="58">
        <v>42619</v>
      </c>
      <c r="AA25" s="58"/>
      <c r="AB25" s="58">
        <v>42650</v>
      </c>
      <c r="AC25" s="58"/>
      <c r="AD25" s="58">
        <v>42682</v>
      </c>
      <c r="AE25" s="58"/>
      <c r="AF25" s="75">
        <v>42713</v>
      </c>
      <c r="AG25" s="59"/>
      <c r="AH25" s="145">
        <v>42745</v>
      </c>
      <c r="AI25" s="59"/>
      <c r="AJ25" s="75">
        <v>42777</v>
      </c>
      <c r="AK25" s="59"/>
      <c r="AL25" s="75">
        <v>42806</v>
      </c>
      <c r="AM25" s="59"/>
      <c r="AN25" s="75">
        <v>42838</v>
      </c>
      <c r="AO25" s="59"/>
      <c r="AP25" s="75">
        <v>42856</v>
      </c>
      <c r="AQ25" s="59"/>
      <c r="AR25" s="75">
        <v>42888</v>
      </c>
      <c r="AS25" s="58"/>
      <c r="AT25" s="58">
        <v>42919</v>
      </c>
      <c r="AU25" s="59"/>
      <c r="AV25" s="75">
        <v>42951</v>
      </c>
      <c r="AW25" s="59"/>
      <c r="AX25" s="75">
        <v>42983</v>
      </c>
      <c r="AY25" s="59"/>
      <c r="AZ25" s="75">
        <v>43013</v>
      </c>
      <c r="BA25" s="59"/>
      <c r="BB25" s="75">
        <v>43046</v>
      </c>
      <c r="BC25" s="58"/>
      <c r="BD25" s="75">
        <v>43077</v>
      </c>
      <c r="BE25" s="251"/>
      <c r="BF25" s="145">
        <v>43114</v>
      </c>
      <c r="BG25" s="59"/>
      <c r="BH25" s="75">
        <v>43146</v>
      </c>
      <c r="BI25" s="59"/>
      <c r="BJ25" s="75">
        <v>43168</v>
      </c>
      <c r="BK25" s="58"/>
      <c r="BL25" s="58">
        <v>43200</v>
      </c>
      <c r="BM25" s="59"/>
      <c r="BN25" s="75">
        <v>43231</v>
      </c>
      <c r="BO25" s="59"/>
      <c r="BP25" s="75">
        <v>43263</v>
      </c>
      <c r="BQ25" s="59"/>
      <c r="BR25" s="75">
        <v>43294</v>
      </c>
      <c r="BS25" s="59"/>
      <c r="BT25" s="75">
        <v>43326</v>
      </c>
      <c r="BU25" s="59"/>
      <c r="BV25" s="75">
        <v>43327</v>
      </c>
      <c r="BW25" s="59"/>
      <c r="BX25" s="75">
        <v>43387</v>
      </c>
      <c r="BY25" s="59"/>
      <c r="BZ25" s="75">
        <v>43419</v>
      </c>
      <c r="CA25" s="251"/>
    </row>
    <row r="26" spans="2:81" ht="15" customHeight="1" thickTop="1">
      <c r="B26" s="376" t="s">
        <v>11</v>
      </c>
      <c r="C26" s="377"/>
      <c r="D26" s="377"/>
      <c r="E26" s="378"/>
      <c r="F26" s="362">
        <v>303.41000000000003</v>
      </c>
      <c r="G26" s="362"/>
      <c r="H26" s="362">
        <v>303.5</v>
      </c>
      <c r="I26" s="423"/>
      <c r="J26" s="361">
        <v>304.12</v>
      </c>
      <c r="K26" s="362"/>
      <c r="L26" s="361">
        <v>305.39</v>
      </c>
      <c r="M26" s="362"/>
      <c r="N26" s="361">
        <v>306.79000000000002</v>
      </c>
      <c r="O26" s="362"/>
      <c r="P26" s="432">
        <v>307.23</v>
      </c>
      <c r="Q26" s="433"/>
      <c r="R26" s="432">
        <v>307.20999999999998</v>
      </c>
      <c r="S26" s="432"/>
      <c r="T26" s="120">
        <v>307.10000000000002</v>
      </c>
      <c r="U26" s="252"/>
      <c r="V26" s="120">
        <v>309.58</v>
      </c>
      <c r="W26" s="252"/>
      <c r="X26" s="120">
        <v>309.41000000000003</v>
      </c>
      <c r="Y26" s="252"/>
      <c r="Z26" s="120">
        <v>308.91000000000003</v>
      </c>
      <c r="AA26" s="252"/>
      <c r="AB26" s="120">
        <v>308.33999999999997</v>
      </c>
      <c r="AC26" s="252"/>
      <c r="AD26" s="120">
        <v>307.95999999999998</v>
      </c>
      <c r="AE26" s="252"/>
      <c r="AF26" s="120">
        <v>307.99</v>
      </c>
      <c r="AG26" s="121"/>
      <c r="AH26" s="146">
        <v>308.45999999999998</v>
      </c>
      <c r="AI26" s="121"/>
      <c r="AJ26" s="120">
        <v>307.5</v>
      </c>
      <c r="AK26" s="121"/>
      <c r="AL26" s="120">
        <v>306.95999999999998</v>
      </c>
      <c r="AM26" s="121"/>
      <c r="AN26" s="120">
        <v>307.79000000000002</v>
      </c>
      <c r="AO26" s="121"/>
      <c r="AP26" s="120">
        <v>306.19</v>
      </c>
      <c r="AQ26" s="121"/>
      <c r="AR26" s="120">
        <v>305.16000000000003</v>
      </c>
      <c r="AS26" s="252"/>
      <c r="AT26" s="121">
        <v>302.17</v>
      </c>
      <c r="AU26" s="121"/>
      <c r="AV26" s="120">
        <v>303.45</v>
      </c>
      <c r="AW26" s="121"/>
      <c r="AX26" s="120">
        <v>303.02999999999997</v>
      </c>
      <c r="AY26" s="252"/>
      <c r="AZ26" s="120">
        <v>301.92</v>
      </c>
      <c r="BA26" s="121"/>
      <c r="BB26" s="120">
        <v>302.13</v>
      </c>
      <c r="BC26" s="252"/>
      <c r="BD26" s="120">
        <v>302.7</v>
      </c>
      <c r="BE26" s="253"/>
      <c r="BF26" s="146">
        <v>303.24</v>
      </c>
      <c r="BG26" s="121"/>
      <c r="BH26" s="120">
        <v>302.64999999999998</v>
      </c>
      <c r="BI26" s="121"/>
      <c r="BJ26" s="120">
        <v>303.20999999999998</v>
      </c>
      <c r="BK26" s="252"/>
      <c r="BL26" s="121">
        <v>304.87</v>
      </c>
      <c r="BM26" s="121"/>
      <c r="BN26" s="120">
        <v>302.64999999999998</v>
      </c>
      <c r="BO26" s="121"/>
      <c r="BP26" s="120">
        <v>303.11</v>
      </c>
      <c r="BQ26" s="121"/>
      <c r="BR26" s="120">
        <v>304.13</v>
      </c>
      <c r="BS26" s="121"/>
      <c r="BT26" s="120">
        <v>304.75</v>
      </c>
      <c r="BU26" s="121"/>
      <c r="BV26" s="120">
        <v>305.01</v>
      </c>
      <c r="BW26" s="121"/>
      <c r="BX26" s="120">
        <v>305.45999999999998</v>
      </c>
      <c r="BY26" s="121"/>
      <c r="BZ26" s="120">
        <v>304.27</v>
      </c>
      <c r="CA26" s="253"/>
    </row>
    <row r="27" spans="2:81" ht="15" customHeight="1">
      <c r="B27" s="396" t="s">
        <v>60</v>
      </c>
      <c r="C27" s="397"/>
      <c r="D27" s="397"/>
      <c r="E27" s="398"/>
      <c r="F27" s="144" t="s">
        <v>57</v>
      </c>
      <c r="G27" s="144"/>
      <c r="H27" s="144" t="s">
        <v>57</v>
      </c>
      <c r="I27" s="372"/>
      <c r="J27" s="250">
        <v>1.6E-2</v>
      </c>
      <c r="K27" s="144"/>
      <c r="L27" s="250">
        <v>0.02</v>
      </c>
      <c r="M27" s="144"/>
      <c r="N27" s="250">
        <v>2.4E-2</v>
      </c>
      <c r="O27" s="144"/>
      <c r="P27" s="144">
        <v>2.7009861273608715E-2</v>
      </c>
      <c r="Q27" s="116"/>
      <c r="R27" s="144">
        <v>2.3044390422591432E-2</v>
      </c>
      <c r="S27" s="144"/>
      <c r="T27" s="116">
        <v>2.4E-2</v>
      </c>
      <c r="U27" s="250"/>
      <c r="V27" s="116">
        <v>2.5000000000000001E-2</v>
      </c>
      <c r="W27" s="250"/>
      <c r="X27" s="116">
        <v>2.1999999999999999E-2</v>
      </c>
      <c r="Y27" s="250"/>
      <c r="Z27" s="116">
        <v>1.7999999999999999E-2</v>
      </c>
      <c r="AA27" s="250"/>
      <c r="AB27" s="116">
        <v>1.7999999999999999E-2</v>
      </c>
      <c r="AC27" s="250"/>
      <c r="AD27" s="116">
        <v>1.4999999999999999E-2</v>
      </c>
      <c r="AE27" s="250"/>
      <c r="AF27" s="116">
        <v>1.4999999999999999E-2</v>
      </c>
      <c r="AG27" s="117"/>
      <c r="AH27" s="147">
        <v>1.4E-2</v>
      </c>
      <c r="AI27" s="117"/>
      <c r="AJ27" s="116">
        <v>7.0000000000000001E-3</v>
      </c>
      <c r="AK27" s="117"/>
      <c r="AL27" s="116">
        <v>1E-3</v>
      </c>
      <c r="AM27" s="117"/>
      <c r="AN27" s="116">
        <v>2E-3</v>
      </c>
      <c r="AO27" s="117"/>
      <c r="AP27" s="116">
        <v>-3.0000000000000001E-3</v>
      </c>
      <c r="AQ27" s="117"/>
      <c r="AR27" s="116">
        <v>-6.0000000000000001E-3</v>
      </c>
      <c r="AS27" s="250"/>
      <c r="AT27" s="117">
        <v>-2.4E-2</v>
      </c>
      <c r="AU27" s="117"/>
      <c r="AV27" s="116">
        <v>-1.9E-2</v>
      </c>
      <c r="AW27" s="117"/>
      <c r="AX27" s="116">
        <v>-1.9E-2</v>
      </c>
      <c r="AY27" s="250"/>
      <c r="AZ27" s="116">
        <v>-2.1000000000000001E-2</v>
      </c>
      <c r="BA27" s="117"/>
      <c r="BB27" s="116">
        <v>-1.9E-2</v>
      </c>
      <c r="BC27" s="250"/>
      <c r="BD27" s="116">
        <v>-1.7000000000000001E-2</v>
      </c>
      <c r="BE27" s="254"/>
      <c r="BF27" s="147">
        <v>-1.7000000000000001E-2</v>
      </c>
      <c r="BG27" s="117"/>
      <c r="BH27" s="116">
        <v>-1.6E-2</v>
      </c>
      <c r="BI27" s="117"/>
      <c r="BJ27" s="116">
        <v>-1.2E-2</v>
      </c>
      <c r="BK27" s="250"/>
      <c r="BL27" s="117">
        <v>-9.4869878813477193E-3</v>
      </c>
      <c r="BM27" s="117"/>
      <c r="BN27" s="116">
        <v>-1.2E-2</v>
      </c>
      <c r="BO27" s="117"/>
      <c r="BP27" s="116">
        <v>-7.0000000000000001E-3</v>
      </c>
      <c r="BQ27" s="117"/>
      <c r="BR27" s="116">
        <v>6.0000000000000001E-3</v>
      </c>
      <c r="BS27" s="117"/>
      <c r="BT27" s="116">
        <v>4.0000000000000001E-3</v>
      </c>
      <c r="BU27" s="117"/>
      <c r="BV27" s="116">
        <v>6.5340065340064868E-3</v>
      </c>
      <c r="BW27" s="117"/>
      <c r="BX27" s="116">
        <v>1.1724960254371863E-2</v>
      </c>
      <c r="BY27" s="117"/>
      <c r="BZ27" s="116">
        <v>7.0000000000000001E-3</v>
      </c>
      <c r="CA27" s="254"/>
    </row>
    <row r="28" spans="2:81" ht="15" customHeight="1" thickBot="1">
      <c r="B28" s="402" t="s">
        <v>61</v>
      </c>
      <c r="C28" s="403"/>
      <c r="D28" s="403"/>
      <c r="E28" s="404"/>
      <c r="F28" s="270">
        <v>2E-3</v>
      </c>
      <c r="G28" s="275"/>
      <c r="H28" s="270">
        <v>0</v>
      </c>
      <c r="I28" s="371"/>
      <c r="J28" s="271">
        <v>2E-3</v>
      </c>
      <c r="K28" s="275"/>
      <c r="L28" s="271">
        <v>4.0000000000000001E-3</v>
      </c>
      <c r="M28" s="275"/>
      <c r="N28" s="271">
        <v>5.0000000000000001E-3</v>
      </c>
      <c r="O28" s="275"/>
      <c r="P28" s="270">
        <v>1.4342058085334841E-3</v>
      </c>
      <c r="Q28" s="271"/>
      <c r="R28" s="270">
        <v>-6.5097809458847244E-5</v>
      </c>
      <c r="S28" s="275"/>
      <c r="T28" s="270">
        <v>-4.0000000000000002E-4</v>
      </c>
      <c r="U28" s="275"/>
      <c r="V28" s="270">
        <v>8.0000000000000002E-3</v>
      </c>
      <c r="W28" s="275"/>
      <c r="X28" s="270">
        <v>-1E-3</v>
      </c>
      <c r="Y28" s="275"/>
      <c r="Z28" s="270">
        <v>-1.6000000000000001E-3</v>
      </c>
      <c r="AA28" s="275"/>
      <c r="AB28" s="270">
        <v>-2E-3</v>
      </c>
      <c r="AC28" s="275"/>
      <c r="AD28" s="270">
        <v>-1E-3</v>
      </c>
      <c r="AE28" s="275"/>
      <c r="AF28" s="270">
        <v>0</v>
      </c>
      <c r="AG28" s="271"/>
      <c r="AH28" s="273">
        <v>1.5E-3</v>
      </c>
      <c r="AI28" s="271"/>
      <c r="AJ28" s="270">
        <v>-3.0999999999999999E-3</v>
      </c>
      <c r="AK28" s="271"/>
      <c r="AL28" s="270">
        <v>-2E-3</v>
      </c>
      <c r="AM28" s="271"/>
      <c r="AN28" s="270">
        <v>3.0000000000000001E-3</v>
      </c>
      <c r="AO28" s="271"/>
      <c r="AP28" s="270">
        <v>-5.1999999999999998E-3</v>
      </c>
      <c r="AQ28" s="271"/>
      <c r="AR28" s="55">
        <v>-3.0000000000000001E-3</v>
      </c>
      <c r="AS28" s="154"/>
      <c r="AT28" s="56">
        <v>-1E-3</v>
      </c>
      <c r="AU28" s="56"/>
      <c r="AV28" s="55">
        <v>4.0000000000000001E-3</v>
      </c>
      <c r="AW28" s="56"/>
      <c r="AX28" s="270">
        <v>-1E-3</v>
      </c>
      <c r="AY28" s="275"/>
      <c r="AZ28" s="270">
        <v>-4.0000000000000001E-3</v>
      </c>
      <c r="BA28" s="271"/>
      <c r="BB28" s="55">
        <v>1E-3</v>
      </c>
      <c r="BC28" s="154"/>
      <c r="BD28" s="55">
        <v>2E-3</v>
      </c>
      <c r="BE28" s="255"/>
      <c r="BF28" s="148">
        <v>2E-3</v>
      </c>
      <c r="BG28" s="56"/>
      <c r="BH28" s="55">
        <v>-2E-3</v>
      </c>
      <c r="BI28" s="56"/>
      <c r="BJ28" s="55">
        <v>1.9E-3</v>
      </c>
      <c r="BK28" s="154"/>
      <c r="BL28" s="56">
        <v>5.4747534711916401E-3</v>
      </c>
      <c r="BM28" s="56"/>
      <c r="BN28" s="55">
        <v>-7.0000000000000001E-3</v>
      </c>
      <c r="BO28" s="56"/>
      <c r="BP28" s="55">
        <v>2E-3</v>
      </c>
      <c r="BQ28" s="56"/>
      <c r="BR28" s="55">
        <v>3.0000000000000001E-3</v>
      </c>
      <c r="BS28" s="56"/>
      <c r="BT28" s="55">
        <v>2E-3</v>
      </c>
      <c r="BU28" s="56"/>
      <c r="BV28" s="55">
        <v>8.5315832649701662E-4</v>
      </c>
      <c r="BW28" s="56"/>
      <c r="BX28" s="122">
        <v>1.4753614635585333E-3</v>
      </c>
      <c r="BY28" s="123"/>
      <c r="BZ28" s="122">
        <v>-4.0000000000000001E-3</v>
      </c>
      <c r="CA28" s="494"/>
    </row>
    <row r="29" spans="2:81" ht="15" customHeight="1" thickTop="1" thickBot="1">
      <c r="B29" s="380" t="s">
        <v>68</v>
      </c>
      <c r="C29" s="380"/>
      <c r="D29" s="3" t="s">
        <v>67</v>
      </c>
      <c r="AB29" s="294"/>
      <c r="AC29" s="294"/>
      <c r="BF29" s="488">
        <f>BF26-BD26</f>
        <v>0.54000000000002046</v>
      </c>
      <c r="BG29" s="124"/>
      <c r="BH29" s="124">
        <f t="shared" ref="BH29" si="0">BH26-BF26</f>
        <v>-0.59000000000003183</v>
      </c>
      <c r="BI29" s="124"/>
      <c r="BJ29" s="124">
        <f t="shared" ref="BJ29" si="1">BJ26-BH26</f>
        <v>0.56000000000000227</v>
      </c>
      <c r="BK29" s="124"/>
      <c r="BL29" s="124">
        <f t="shared" ref="BL29" si="2">BL26-BJ26</f>
        <v>1.660000000000025</v>
      </c>
      <c r="BM29" s="124"/>
      <c r="BN29" s="124">
        <f t="shared" ref="BN29" si="3">BN26-BL26</f>
        <v>-2.2200000000000273</v>
      </c>
      <c r="BO29" s="124"/>
      <c r="BP29" s="124">
        <f t="shared" ref="BP29" si="4">BP26-BN26</f>
        <v>0.46000000000003638</v>
      </c>
      <c r="BQ29" s="124"/>
      <c r="BR29" s="124">
        <f t="shared" ref="BR29" si="5">BR26-BP26</f>
        <v>1.0199999999999818</v>
      </c>
      <c r="BS29" s="124"/>
      <c r="BT29" s="124">
        <f>BT26-BR26</f>
        <v>0.62000000000000455</v>
      </c>
      <c r="BU29" s="125"/>
      <c r="BV29" s="124">
        <f>BV26-BT26</f>
        <v>0.25999999999999091</v>
      </c>
      <c r="BW29" s="125"/>
      <c r="BX29" s="124">
        <f>BX26-BV26</f>
        <v>0.44999999999998863</v>
      </c>
      <c r="BY29" s="125"/>
      <c r="BZ29" s="124">
        <f>BZ26-BX26</f>
        <v>-1.1899999999999977</v>
      </c>
      <c r="CA29" s="495"/>
    </row>
    <row r="30" spans="2:81" ht="15" customHeight="1">
      <c r="B30" s="380" t="s">
        <v>4</v>
      </c>
      <c r="C30" s="380"/>
      <c r="D30" s="1" t="s">
        <v>8</v>
      </c>
      <c r="S30" s="6"/>
      <c r="T30" s="6"/>
      <c r="U30" s="6"/>
      <c r="V30" s="6"/>
      <c r="W30" s="6"/>
      <c r="AB30" s="26"/>
      <c r="AC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CA30" s="12" t="s">
        <v>88</v>
      </c>
    </row>
    <row r="31" spans="2:81" ht="15" customHeight="1">
      <c r="B31" s="2"/>
      <c r="C31" s="2"/>
      <c r="D31" s="1"/>
      <c r="S31" s="6"/>
      <c r="T31" s="6"/>
      <c r="U31" s="6"/>
      <c r="V31" s="6"/>
      <c r="W31" s="6"/>
      <c r="AB31" s="26"/>
      <c r="AC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BM31" s="26"/>
    </row>
    <row r="32" spans="2:81" ht="15" customHeight="1">
      <c r="N32" s="26"/>
      <c r="BG32" s="26"/>
    </row>
    <row r="33" spans="2:83" ht="15" customHeight="1">
      <c r="B33" s="5" t="s">
        <v>6</v>
      </c>
      <c r="AS33" s="18"/>
    </row>
    <row r="34" spans="2:83" ht="15" customHeight="1" thickBot="1">
      <c r="B34" s="5"/>
      <c r="AT34" s="26"/>
      <c r="AU34" s="26"/>
      <c r="CE34" s="18" t="s">
        <v>5</v>
      </c>
    </row>
    <row r="35" spans="2:83" ht="15" customHeight="1" thickBot="1">
      <c r="B35" s="373"/>
      <c r="C35" s="374"/>
      <c r="D35" s="374"/>
      <c r="E35" s="375"/>
      <c r="F35" s="59">
        <v>42373</v>
      </c>
      <c r="G35" s="58"/>
      <c r="H35" s="59">
        <v>42405</v>
      </c>
      <c r="I35" s="58"/>
      <c r="J35" s="59">
        <v>42460</v>
      </c>
      <c r="K35" s="58"/>
      <c r="L35" s="59">
        <v>42461</v>
      </c>
      <c r="M35" s="58"/>
      <c r="N35" s="59">
        <v>42492</v>
      </c>
      <c r="O35" s="58"/>
      <c r="P35" s="59">
        <v>42524</v>
      </c>
      <c r="Q35" s="58"/>
      <c r="R35" s="59">
        <v>42555</v>
      </c>
      <c r="S35" s="58"/>
      <c r="T35" s="59">
        <v>42587</v>
      </c>
      <c r="U35" s="58"/>
      <c r="V35" s="59">
        <v>42619</v>
      </c>
      <c r="W35" s="58"/>
      <c r="X35" s="59">
        <v>42650</v>
      </c>
      <c r="Y35" s="58"/>
      <c r="Z35" s="59">
        <v>42682</v>
      </c>
      <c r="AA35" s="59"/>
      <c r="AB35" s="57">
        <v>42713</v>
      </c>
      <c r="AC35" s="166"/>
      <c r="AD35" s="180" t="s">
        <v>79</v>
      </c>
      <c r="AE35" s="181"/>
      <c r="AF35" s="149">
        <v>42736</v>
      </c>
      <c r="AG35" s="59"/>
      <c r="AH35" s="57">
        <v>42768</v>
      </c>
      <c r="AI35" s="59"/>
      <c r="AJ35" s="57">
        <v>42797</v>
      </c>
      <c r="AK35" s="59"/>
      <c r="AL35" s="57">
        <v>42829</v>
      </c>
      <c r="AM35" s="59"/>
      <c r="AN35" s="57">
        <v>42860</v>
      </c>
      <c r="AO35" s="59"/>
      <c r="AP35" s="57">
        <v>42892</v>
      </c>
      <c r="AQ35" s="58"/>
      <c r="AR35" s="59">
        <v>42923</v>
      </c>
      <c r="AS35" s="59"/>
      <c r="AT35" s="190">
        <v>42955</v>
      </c>
      <c r="AU35" s="191"/>
      <c r="AV35" s="190">
        <v>42986</v>
      </c>
      <c r="AW35" s="191"/>
      <c r="AX35" s="190">
        <v>43017</v>
      </c>
      <c r="AY35" s="191"/>
      <c r="AZ35" s="190">
        <v>43049</v>
      </c>
      <c r="BA35" s="191"/>
      <c r="BB35" s="57">
        <v>43081</v>
      </c>
      <c r="BC35" s="59"/>
      <c r="BD35" s="180" t="s">
        <v>83</v>
      </c>
      <c r="BE35" s="181"/>
      <c r="BF35" s="149">
        <v>43111</v>
      </c>
      <c r="BG35" s="58"/>
      <c r="BH35" s="57">
        <v>43143</v>
      </c>
      <c r="BI35" s="59"/>
      <c r="BJ35" s="57">
        <v>43171</v>
      </c>
      <c r="BK35" s="58"/>
      <c r="BL35" s="59">
        <v>43203</v>
      </c>
      <c r="BM35" s="59"/>
      <c r="BN35" s="57">
        <v>43234</v>
      </c>
      <c r="BO35" s="59"/>
      <c r="BP35" s="57">
        <v>43266</v>
      </c>
      <c r="BQ35" s="59"/>
      <c r="BR35" s="57">
        <v>43297</v>
      </c>
      <c r="BS35" s="59"/>
      <c r="BT35" s="57">
        <v>43329</v>
      </c>
      <c r="BU35" s="59"/>
      <c r="BV35" s="57">
        <v>43361</v>
      </c>
      <c r="BW35" s="59"/>
      <c r="BX35" s="57">
        <v>43392</v>
      </c>
      <c r="BY35" s="58"/>
      <c r="BZ35" s="59">
        <v>43424</v>
      </c>
      <c r="CA35" s="59"/>
      <c r="CB35" s="57">
        <v>43455</v>
      </c>
      <c r="CC35" s="166"/>
      <c r="CD35" s="493" t="s">
        <v>84</v>
      </c>
      <c r="CE35" s="181"/>
    </row>
    <row r="36" spans="2:83" ht="15" customHeight="1" thickTop="1">
      <c r="B36" s="376" t="s">
        <v>17</v>
      </c>
      <c r="C36" s="377"/>
      <c r="D36" s="377"/>
      <c r="E36" s="378"/>
      <c r="F36" s="364">
        <v>4511</v>
      </c>
      <c r="G36" s="370"/>
      <c r="H36" s="364">
        <v>5481</v>
      </c>
      <c r="I36" s="370"/>
      <c r="J36" s="364">
        <v>6013</v>
      </c>
      <c r="K36" s="365"/>
      <c r="L36" s="291">
        <v>5724</v>
      </c>
      <c r="M36" s="296"/>
      <c r="N36" s="291">
        <v>5728</v>
      </c>
      <c r="O36" s="291"/>
      <c r="P36" s="295">
        <v>5706</v>
      </c>
      <c r="Q36" s="296"/>
      <c r="R36" s="291">
        <v>5583</v>
      </c>
      <c r="S36" s="291"/>
      <c r="T36" s="295">
        <v>5230</v>
      </c>
      <c r="U36" s="296"/>
      <c r="V36" s="291">
        <v>5083</v>
      </c>
      <c r="W36" s="291"/>
      <c r="X36" s="295">
        <v>7917</v>
      </c>
      <c r="Y36" s="291"/>
      <c r="Z36" s="295">
        <v>4479</v>
      </c>
      <c r="AA36" s="296"/>
      <c r="AB36" s="291">
        <v>5245</v>
      </c>
      <c r="AC36" s="292"/>
      <c r="AD36" s="204">
        <f>F36+H36+J36+L36+N36+P36+R36+T36+V36+X36+Z36+AB36</f>
        <v>66700</v>
      </c>
      <c r="AE36" s="205"/>
      <c r="AF36" s="150">
        <v>4028</v>
      </c>
      <c r="AG36" s="244"/>
      <c r="AH36" s="96">
        <v>4740</v>
      </c>
      <c r="AI36" s="244"/>
      <c r="AJ36" s="96">
        <v>5462</v>
      </c>
      <c r="AK36" s="244"/>
      <c r="AL36" s="96">
        <v>4656</v>
      </c>
      <c r="AM36" s="244"/>
      <c r="AN36" s="96">
        <v>5667</v>
      </c>
      <c r="AO36" s="244"/>
      <c r="AP36" s="96">
        <v>4734</v>
      </c>
      <c r="AQ36" s="449"/>
      <c r="AR36" s="98">
        <v>4494</v>
      </c>
      <c r="AS36" s="244"/>
      <c r="AT36" s="96">
        <v>4432</v>
      </c>
      <c r="AU36" s="244"/>
      <c r="AV36" s="96">
        <v>4301</v>
      </c>
      <c r="AW36" s="244"/>
      <c r="AX36" s="96">
        <v>6899</v>
      </c>
      <c r="AY36" s="244"/>
      <c r="AZ36" s="96">
        <v>3556</v>
      </c>
      <c r="BA36" s="98"/>
      <c r="BB36" s="96">
        <v>3936</v>
      </c>
      <c r="BC36" s="98"/>
      <c r="BD36" s="204">
        <f>AH36+AJ36+AL36+AN36+AP36+AR36+AT36+AF36+AV36+AX36+AZ36+BB36</f>
        <v>56905</v>
      </c>
      <c r="BE36" s="205"/>
      <c r="BF36" s="150">
        <v>3997</v>
      </c>
      <c r="BG36" s="97"/>
      <c r="BH36" s="96">
        <v>3845</v>
      </c>
      <c r="BI36" s="98"/>
      <c r="BJ36" s="96">
        <v>4776</v>
      </c>
      <c r="BK36" s="97"/>
      <c r="BL36" s="98">
        <v>4485</v>
      </c>
      <c r="BM36" s="98"/>
      <c r="BN36" s="96">
        <v>4619</v>
      </c>
      <c r="BO36" s="98"/>
      <c r="BP36" s="96">
        <v>3805</v>
      </c>
      <c r="BQ36" s="98"/>
      <c r="BR36" s="96">
        <v>3453</v>
      </c>
      <c r="BS36" s="98"/>
      <c r="BT36" s="96">
        <v>4379</v>
      </c>
      <c r="BU36" s="98"/>
      <c r="BV36" s="96">
        <v>3735</v>
      </c>
      <c r="BW36" s="98"/>
      <c r="BX36" s="96">
        <v>4098</v>
      </c>
      <c r="BY36" s="97"/>
      <c r="BZ36" s="98">
        <v>4714</v>
      </c>
      <c r="CA36" s="98"/>
      <c r="CB36" s="96">
        <v>4983</v>
      </c>
      <c r="CC36" s="501"/>
      <c r="CD36" s="98">
        <f>SUM(BF36:CC36)</f>
        <v>50889</v>
      </c>
      <c r="CE36" s="205"/>
    </row>
    <row r="37" spans="2:83" ht="15" customHeight="1" thickBot="1">
      <c r="B37" s="381" t="s">
        <v>16</v>
      </c>
      <c r="C37" s="382"/>
      <c r="D37" s="382"/>
      <c r="E37" s="383"/>
      <c r="F37" s="154">
        <v>5.7000000000000002E-2</v>
      </c>
      <c r="G37" s="157"/>
      <c r="H37" s="154">
        <v>0.157</v>
      </c>
      <c r="I37" s="157"/>
      <c r="J37" s="154">
        <v>2.1999999999999999E-2</v>
      </c>
      <c r="K37" s="157"/>
      <c r="L37" s="157">
        <v>0.155</v>
      </c>
      <c r="M37" s="55"/>
      <c r="N37" s="157">
        <v>1.4E-2</v>
      </c>
      <c r="O37" s="157"/>
      <c r="P37" s="154">
        <v>5.5E-2</v>
      </c>
      <c r="Q37" s="55"/>
      <c r="R37" s="245">
        <v>4.1000000000000002E-2</v>
      </c>
      <c r="S37" s="245"/>
      <c r="T37" s="154">
        <v>0.124</v>
      </c>
      <c r="U37" s="55"/>
      <c r="V37" s="245">
        <v>-8.0000000000000002E-3</v>
      </c>
      <c r="W37" s="245"/>
      <c r="X37" s="154">
        <v>-0.11899999999999999</v>
      </c>
      <c r="Y37" s="157"/>
      <c r="Z37" s="154">
        <v>-4.0000000000000001E-3</v>
      </c>
      <c r="AA37" s="55"/>
      <c r="AB37" s="157">
        <v>6.0000000000000001E-3</v>
      </c>
      <c r="AC37" s="293"/>
      <c r="AD37" s="202">
        <v>0.03</v>
      </c>
      <c r="AE37" s="203"/>
      <c r="AF37" s="439">
        <v>-0.107</v>
      </c>
      <c r="AG37" s="245"/>
      <c r="AH37" s="100">
        <v>-0.13500000000000001</v>
      </c>
      <c r="AI37" s="99"/>
      <c r="AJ37" s="245">
        <v>-9.1999999999999998E-2</v>
      </c>
      <c r="AK37" s="99"/>
      <c r="AL37" s="245">
        <v>-0.187</v>
      </c>
      <c r="AM37" s="99"/>
      <c r="AN37" s="245">
        <v>-1.0999999999999999E-2</v>
      </c>
      <c r="AO37" s="99"/>
      <c r="AP37" s="245">
        <v>-0.17</v>
      </c>
      <c r="AQ37" s="245"/>
      <c r="AR37" s="100">
        <v>-0.19500000000000001</v>
      </c>
      <c r="AS37" s="99"/>
      <c r="AT37" s="245">
        <v>-0.153</v>
      </c>
      <c r="AU37" s="99"/>
      <c r="AV37" s="245">
        <v>-0.154</v>
      </c>
      <c r="AW37" s="99"/>
      <c r="AX37" s="245">
        <v>-0.129</v>
      </c>
      <c r="AY37" s="99"/>
      <c r="AZ37" s="99">
        <v>-0.20599999999999999</v>
      </c>
      <c r="BA37" s="101"/>
      <c r="BB37" s="157">
        <v>-0.25</v>
      </c>
      <c r="BC37" s="55"/>
      <c r="BD37" s="202">
        <v>-0.14699999999999999</v>
      </c>
      <c r="BE37" s="203"/>
      <c r="BF37" s="300">
        <v>-8.0000000000000002E-3</v>
      </c>
      <c r="BG37" s="157"/>
      <c r="BH37" s="157">
        <v>-0.189</v>
      </c>
      <c r="BI37" s="55"/>
      <c r="BJ37" s="157">
        <v>-0.126</v>
      </c>
      <c r="BK37" s="157"/>
      <c r="BL37" s="101">
        <v>-3.6999999999999998E-2</v>
      </c>
      <c r="BM37" s="101"/>
      <c r="BN37" s="99">
        <v>-0.18528321863419794</v>
      </c>
      <c r="BO37" s="101"/>
      <c r="BP37" s="99">
        <v>-0.19600000000000001</v>
      </c>
      <c r="BQ37" s="101"/>
      <c r="BR37" s="99">
        <v>-0.23200000000000001</v>
      </c>
      <c r="BS37" s="101"/>
      <c r="BT37" s="99">
        <v>-1.2E-2</v>
      </c>
      <c r="BU37" s="101"/>
      <c r="BV37" s="99">
        <v>-0.1315973029528017</v>
      </c>
      <c r="BW37" s="101"/>
      <c r="BX37" s="99">
        <v>-0.40629076677779385</v>
      </c>
      <c r="BY37" s="100"/>
      <c r="BZ37" s="101">
        <v>0.32600000000000001</v>
      </c>
      <c r="CA37" s="101"/>
      <c r="CB37" s="99">
        <v>0.26600000000000001</v>
      </c>
      <c r="CC37" s="502"/>
      <c r="CD37" s="154">
        <v>-0.106</v>
      </c>
      <c r="CE37" s="203"/>
    </row>
    <row r="38" spans="2:83" ht="15" customHeight="1">
      <c r="B38" s="380" t="s">
        <v>4</v>
      </c>
      <c r="C38" s="380"/>
      <c r="D38" s="3" t="s">
        <v>18</v>
      </c>
      <c r="R38" s="27"/>
      <c r="S38" s="27"/>
      <c r="T38" s="27"/>
      <c r="U38" s="27"/>
      <c r="V38" s="27"/>
      <c r="W38" s="27"/>
      <c r="AG38" s="29"/>
      <c r="AI38" s="30"/>
      <c r="AN38" s="26"/>
      <c r="AO38" s="26"/>
      <c r="AP38" s="26"/>
    </row>
    <row r="39" spans="2:83" ht="15" customHeight="1">
      <c r="B39" s="2"/>
      <c r="C39" s="2"/>
      <c r="D39" s="3"/>
      <c r="R39" s="27"/>
      <c r="S39" s="27"/>
      <c r="T39" s="27"/>
      <c r="U39" s="27"/>
      <c r="V39" s="27"/>
      <c r="W39" s="27"/>
      <c r="AG39" s="29"/>
      <c r="AI39" s="30"/>
      <c r="AN39" s="26"/>
      <c r="AO39" s="26"/>
      <c r="AP39" s="26"/>
    </row>
    <row r="40" spans="2:83" ht="15" customHeight="1">
      <c r="B40" s="2"/>
      <c r="C40" s="2"/>
      <c r="D40" s="3"/>
      <c r="AI40" s="26"/>
    </row>
    <row r="41" spans="2:83" ht="15" customHeight="1">
      <c r="B41" s="5" t="s">
        <v>13</v>
      </c>
      <c r="AS41" s="18"/>
    </row>
    <row r="42" spans="2:83" ht="15" customHeight="1" thickBot="1">
      <c r="B42" s="5"/>
      <c r="AT42" s="26"/>
      <c r="AU42" s="26"/>
      <c r="AY42" s="18"/>
      <c r="AZ42" s="18"/>
      <c r="BA42" s="18"/>
      <c r="BO42" s="18"/>
      <c r="CA42" s="18"/>
      <c r="CE42" s="18" t="s">
        <v>2</v>
      </c>
    </row>
    <row r="43" spans="2:83" ht="15" customHeight="1" thickBot="1">
      <c r="B43" s="373"/>
      <c r="C43" s="374"/>
      <c r="D43" s="374"/>
      <c r="E43" s="375"/>
      <c r="F43" s="59">
        <v>42373</v>
      </c>
      <c r="G43" s="58"/>
      <c r="H43" s="59">
        <v>42405</v>
      </c>
      <c r="I43" s="58"/>
      <c r="J43" s="59">
        <v>42460</v>
      </c>
      <c r="K43" s="58"/>
      <c r="L43" s="59">
        <v>42461</v>
      </c>
      <c r="M43" s="58"/>
      <c r="N43" s="59">
        <v>42492</v>
      </c>
      <c r="O43" s="58"/>
      <c r="P43" s="59">
        <v>42524</v>
      </c>
      <c r="Q43" s="58"/>
      <c r="R43" s="59">
        <v>42555</v>
      </c>
      <c r="S43" s="58"/>
      <c r="T43" s="59">
        <v>42587</v>
      </c>
      <c r="U43" s="58"/>
      <c r="V43" s="59">
        <v>42619</v>
      </c>
      <c r="W43" s="58"/>
      <c r="X43" s="59">
        <v>42650</v>
      </c>
      <c r="Y43" s="59"/>
      <c r="Z43" s="57">
        <v>42682</v>
      </c>
      <c r="AA43" s="59"/>
      <c r="AB43" s="57">
        <v>42713</v>
      </c>
      <c r="AC43" s="166"/>
      <c r="AD43" s="180" t="s">
        <v>79</v>
      </c>
      <c r="AE43" s="181"/>
      <c r="AF43" s="149">
        <v>42736</v>
      </c>
      <c r="AG43" s="58"/>
      <c r="AH43" s="57">
        <v>42768</v>
      </c>
      <c r="AI43" s="59"/>
      <c r="AJ43" s="57">
        <v>42797</v>
      </c>
      <c r="AK43" s="59"/>
      <c r="AL43" s="57">
        <v>42829</v>
      </c>
      <c r="AM43" s="59"/>
      <c r="AN43" s="57">
        <v>42860</v>
      </c>
      <c r="AO43" s="58"/>
      <c r="AP43" s="59">
        <v>42892</v>
      </c>
      <c r="AQ43" s="59"/>
      <c r="AR43" s="57">
        <v>42923</v>
      </c>
      <c r="AS43" s="59"/>
      <c r="AT43" s="190">
        <v>42955</v>
      </c>
      <c r="AU43" s="191"/>
      <c r="AV43" s="190">
        <v>42987</v>
      </c>
      <c r="AW43" s="191"/>
      <c r="AX43" s="190">
        <v>43018</v>
      </c>
      <c r="AY43" s="459"/>
      <c r="AZ43" s="190">
        <v>43050</v>
      </c>
      <c r="BA43" s="191"/>
      <c r="BB43" s="57">
        <v>43081</v>
      </c>
      <c r="BC43" s="166"/>
      <c r="BD43" s="180" t="s">
        <v>84</v>
      </c>
      <c r="BE43" s="181"/>
      <c r="BF43" s="149">
        <v>43111</v>
      </c>
      <c r="BG43" s="58"/>
      <c r="BH43" s="57">
        <v>43132</v>
      </c>
      <c r="BI43" s="59"/>
      <c r="BJ43" s="57">
        <v>43161</v>
      </c>
      <c r="BK43" s="58"/>
      <c r="BL43" s="59">
        <v>43204</v>
      </c>
      <c r="BM43" s="58"/>
      <c r="BN43" s="57">
        <v>43234</v>
      </c>
      <c r="BO43" s="59"/>
      <c r="BP43" s="57">
        <v>43266</v>
      </c>
      <c r="BQ43" s="59"/>
      <c r="BR43" s="57">
        <v>43297</v>
      </c>
      <c r="BS43" s="59"/>
      <c r="BT43" s="57">
        <v>43329</v>
      </c>
      <c r="BU43" s="59"/>
      <c r="BV43" s="57">
        <v>43361</v>
      </c>
      <c r="BW43" s="59"/>
      <c r="BX43" s="57">
        <v>43392</v>
      </c>
      <c r="BY43" s="59"/>
      <c r="BZ43" s="57">
        <v>43424</v>
      </c>
      <c r="CA43" s="59"/>
      <c r="CB43" s="57">
        <v>43455</v>
      </c>
      <c r="CC43" s="166"/>
      <c r="CD43" s="180" t="s">
        <v>84</v>
      </c>
      <c r="CE43" s="181"/>
    </row>
    <row r="44" spans="2:83" ht="15" customHeight="1" thickTop="1" thickBot="1">
      <c r="B44" s="408" t="s">
        <v>28</v>
      </c>
      <c r="C44" s="409"/>
      <c r="D44" s="409"/>
      <c r="E44" s="410"/>
      <c r="F44" s="193">
        <v>-782.94599999999991</v>
      </c>
      <c r="G44" s="363"/>
      <c r="H44" s="192">
        <v>-744.01099999999997</v>
      </c>
      <c r="I44" s="363"/>
      <c r="J44" s="193">
        <v>-950.88800000000003</v>
      </c>
      <c r="K44" s="193"/>
      <c r="L44" s="192">
        <v>-843.45</v>
      </c>
      <c r="M44" s="193"/>
      <c r="N44" s="192">
        <v>-971.89199999999994</v>
      </c>
      <c r="O44" s="363"/>
      <c r="P44" s="193">
        <v>-939</v>
      </c>
      <c r="Q44" s="193"/>
      <c r="R44" s="192">
        <f>R45-R47</f>
        <v>-918.41600000000005</v>
      </c>
      <c r="S44" s="363"/>
      <c r="T44" s="192">
        <f>T45-T47</f>
        <v>-1013.6699999999998</v>
      </c>
      <c r="U44" s="363"/>
      <c r="V44" s="192">
        <f>V45-V47</f>
        <v>-893.33299999999997</v>
      </c>
      <c r="W44" s="363"/>
      <c r="X44" s="193">
        <f>X45-X47</f>
        <v>-1032.1880000000001</v>
      </c>
      <c r="Y44" s="193"/>
      <c r="Z44" s="192">
        <f>Z45-Z47</f>
        <v>-961.38900000000001</v>
      </c>
      <c r="AA44" s="193"/>
      <c r="AB44" s="192">
        <v>-1009.64</v>
      </c>
      <c r="AC44" s="285"/>
      <c r="AD44" s="350">
        <v>-11060.829000000002</v>
      </c>
      <c r="AE44" s="351"/>
      <c r="AF44" s="290">
        <f>AF45-AF47</f>
        <v>-894.14300000000003</v>
      </c>
      <c r="AG44" s="193"/>
      <c r="AH44" s="192">
        <f>AH45-AH47</f>
        <v>-698.30599999999993</v>
      </c>
      <c r="AI44" s="193"/>
      <c r="AJ44" s="192">
        <f>AJ45-AJ47</f>
        <v>-1168.1130000000001</v>
      </c>
      <c r="AK44" s="193"/>
      <c r="AL44" s="192">
        <f>AL45-AL47</f>
        <v>-836.97</v>
      </c>
      <c r="AM44" s="193"/>
      <c r="AN44" s="192">
        <f>AN45-AN47</f>
        <v>-1048.259</v>
      </c>
      <c r="AO44" s="363"/>
      <c r="AP44" s="193">
        <f>AP45-AP47</f>
        <v>-1005.6500000000001</v>
      </c>
      <c r="AQ44" s="193"/>
      <c r="AR44" s="192">
        <f>AR45-AR47</f>
        <v>-968.06200000000001</v>
      </c>
      <c r="AS44" s="193"/>
      <c r="AT44" s="192">
        <v>-1069</v>
      </c>
      <c r="AU44" s="193"/>
      <c r="AV44" s="192">
        <v>-1025</v>
      </c>
      <c r="AW44" s="193"/>
      <c r="AX44" s="192">
        <v>-1186.1200000000001</v>
      </c>
      <c r="AY44" s="193"/>
      <c r="AZ44" s="192">
        <v>-1045.6969999999999</v>
      </c>
      <c r="BA44" s="193"/>
      <c r="BB44" s="221">
        <f>BB45-BB47</f>
        <v>-1118.8319999999999</v>
      </c>
      <c r="BC44" s="222"/>
      <c r="BD44" s="258">
        <f>BD45-BD47</f>
        <v>-12063.994000000002</v>
      </c>
      <c r="BE44" s="259"/>
      <c r="BF44" s="290">
        <f>BF45-BF47</f>
        <v>-1172.1020000000001</v>
      </c>
      <c r="BG44" s="193"/>
      <c r="BH44" s="221">
        <f>BH45-BH47</f>
        <v>-855.69400000000007</v>
      </c>
      <c r="BI44" s="482"/>
      <c r="BJ44" s="221">
        <f>BJ45-BJ47</f>
        <v>-1022.6</v>
      </c>
      <c r="BK44" s="483"/>
      <c r="BL44" s="103">
        <f>BL45-BL47</f>
        <v>-989.52800000000013</v>
      </c>
      <c r="BM44" s="103"/>
      <c r="BN44" s="102">
        <f>BN45-BN47</f>
        <v>-1090.5259999999998</v>
      </c>
      <c r="BO44" s="103"/>
      <c r="BP44" s="102">
        <f>BP45-BP47</f>
        <v>-973</v>
      </c>
      <c r="BQ44" s="103"/>
      <c r="BR44" s="102">
        <f>BR45-BR47</f>
        <v>-1071</v>
      </c>
      <c r="BS44" s="103"/>
      <c r="BT44" s="102">
        <f>BT45-BT47</f>
        <v>-1038.692</v>
      </c>
      <c r="BU44" s="103"/>
      <c r="BV44" s="102">
        <f>BV45-BV47</f>
        <v>-952.39600000000007</v>
      </c>
      <c r="BW44" s="103"/>
      <c r="BX44" s="102">
        <v>-1212.4270000000001</v>
      </c>
      <c r="BY44" s="103"/>
      <c r="BZ44" s="102">
        <f>BZ45-BZ47</f>
        <v>-1091.08</v>
      </c>
      <c r="CA44" s="103"/>
      <c r="CB44" s="102">
        <f>CB45-CB47</f>
        <v>-1091.2139999999999</v>
      </c>
      <c r="CC44" s="503"/>
      <c r="CD44" s="508">
        <v>-12560.654</v>
      </c>
      <c r="CE44" s="509"/>
    </row>
    <row r="45" spans="2:83" ht="15" customHeight="1" thickTop="1">
      <c r="B45" s="411" t="s">
        <v>29</v>
      </c>
      <c r="C45" s="412"/>
      <c r="D45" s="412"/>
      <c r="E45" s="413"/>
      <c r="F45" s="366">
        <v>45.984000000000002</v>
      </c>
      <c r="G45" s="353"/>
      <c r="H45" s="352">
        <v>50.392000000000003</v>
      </c>
      <c r="I45" s="353"/>
      <c r="J45" s="54">
        <v>48.39</v>
      </c>
      <c r="K45" s="54"/>
      <c r="L45" s="53">
        <v>52.683999999999997</v>
      </c>
      <c r="M45" s="54"/>
      <c r="N45" s="53">
        <v>67.409000000000006</v>
      </c>
      <c r="O45" s="153"/>
      <c r="P45" s="54">
        <v>58.753</v>
      </c>
      <c r="Q45" s="54"/>
      <c r="R45" s="53">
        <v>58.39</v>
      </c>
      <c r="S45" s="153"/>
      <c r="T45" s="53">
        <v>55.45</v>
      </c>
      <c r="U45" s="153"/>
      <c r="V45" s="53">
        <v>55.15</v>
      </c>
      <c r="W45" s="153"/>
      <c r="X45" s="54">
        <v>47.706000000000003</v>
      </c>
      <c r="Y45" s="54"/>
      <c r="Z45" s="53">
        <v>50.463000000000001</v>
      </c>
      <c r="AA45" s="54"/>
      <c r="AB45" s="53">
        <v>45.378</v>
      </c>
      <c r="AC45" s="70"/>
      <c r="AD45" s="286">
        <v>636.149</v>
      </c>
      <c r="AE45" s="287"/>
      <c r="AF45" s="272">
        <v>48.021000000000001</v>
      </c>
      <c r="AG45" s="54"/>
      <c r="AH45" s="53">
        <v>46.335000000000001</v>
      </c>
      <c r="AI45" s="54"/>
      <c r="AJ45" s="53">
        <v>59.701000000000001</v>
      </c>
      <c r="AK45" s="54"/>
      <c r="AL45" s="53">
        <v>58.509</v>
      </c>
      <c r="AM45" s="54"/>
      <c r="AN45" s="53">
        <v>64.27</v>
      </c>
      <c r="AO45" s="153"/>
      <c r="AP45" s="54">
        <v>57.057000000000002</v>
      </c>
      <c r="AQ45" s="54"/>
      <c r="AR45" s="53">
        <v>53.47</v>
      </c>
      <c r="AS45" s="54"/>
      <c r="AT45" s="53">
        <v>62.337000000000003</v>
      </c>
      <c r="AU45" s="54"/>
      <c r="AV45" s="53">
        <v>56.512999999999998</v>
      </c>
      <c r="AW45" s="54"/>
      <c r="AX45" s="53">
        <v>57.387999999999998</v>
      </c>
      <c r="AY45" s="54"/>
      <c r="AZ45" s="53">
        <v>48.457000000000001</v>
      </c>
      <c r="BA45" s="54"/>
      <c r="BB45" s="53">
        <v>47.975999999999999</v>
      </c>
      <c r="BC45" s="70"/>
      <c r="BD45" s="66">
        <f>AF45+AH45+AJ45+AL45+AN45+AP45+AR45+AT45+AV45+AX45+AZ45+BB45</f>
        <v>660.03399999999988</v>
      </c>
      <c r="BE45" s="67"/>
      <c r="BF45" s="272">
        <v>55.664999999999999</v>
      </c>
      <c r="BG45" s="54"/>
      <c r="BH45" s="53">
        <v>47.265999999999998</v>
      </c>
      <c r="BI45" s="54"/>
      <c r="BJ45" s="53">
        <v>66.725999999999999</v>
      </c>
      <c r="BK45" s="153"/>
      <c r="BL45" s="54">
        <v>64.641000000000005</v>
      </c>
      <c r="BM45" s="54"/>
      <c r="BN45" s="53">
        <v>74.968999999999994</v>
      </c>
      <c r="BO45" s="54"/>
      <c r="BP45" s="53">
        <v>62</v>
      </c>
      <c r="BQ45" s="54"/>
      <c r="BR45" s="53">
        <v>57</v>
      </c>
      <c r="BS45" s="54"/>
      <c r="BT45" s="53">
        <v>59.048999999999999</v>
      </c>
      <c r="BU45" s="54"/>
      <c r="BV45" s="53">
        <v>43.588000000000001</v>
      </c>
      <c r="BW45" s="54"/>
      <c r="BX45" s="53">
        <v>53.454000000000001</v>
      </c>
      <c r="BY45" s="54"/>
      <c r="BZ45" s="53">
        <v>47.808999999999997</v>
      </c>
      <c r="CA45" s="54"/>
      <c r="CB45" s="53">
        <v>40.502000000000002</v>
      </c>
      <c r="CC45" s="70"/>
      <c r="CD45" s="66">
        <v>672.30299999999977</v>
      </c>
      <c r="CE45" s="67"/>
    </row>
    <row r="46" spans="2:83" ht="15" customHeight="1" thickBot="1">
      <c r="B46" s="390" t="s">
        <v>24</v>
      </c>
      <c r="C46" s="391"/>
      <c r="D46" s="391"/>
      <c r="E46" s="392"/>
      <c r="F46" s="88">
        <f>-0.111</f>
        <v>-0.111</v>
      </c>
      <c r="G46" s="87"/>
      <c r="H46" s="86">
        <v>-0.05</v>
      </c>
      <c r="I46" s="87"/>
      <c r="J46" s="88">
        <v>-0.23899999999999999</v>
      </c>
      <c r="K46" s="88"/>
      <c r="L46" s="86">
        <v>-8.4000000000000005E-2</v>
      </c>
      <c r="M46" s="88"/>
      <c r="N46" s="86">
        <v>6.6000000000000003E-2</v>
      </c>
      <c r="O46" s="87"/>
      <c r="P46" s="88">
        <v>-0.02</v>
      </c>
      <c r="Q46" s="88"/>
      <c r="R46" s="86">
        <v>-9.4E-2</v>
      </c>
      <c r="S46" s="87"/>
      <c r="T46" s="86">
        <v>-0.11</v>
      </c>
      <c r="U46" s="87"/>
      <c r="V46" s="86">
        <v>-8.5000000000000006E-2</v>
      </c>
      <c r="W46" s="87"/>
      <c r="X46" s="88">
        <v>-0.26700000000000002</v>
      </c>
      <c r="Y46" s="88"/>
      <c r="Z46" s="86">
        <v>3.6999999999999998E-2</v>
      </c>
      <c r="AA46" s="88"/>
      <c r="AB46" s="86">
        <v>-1E-3</v>
      </c>
      <c r="AC46" s="249"/>
      <c r="AD46" s="342">
        <v>-8.5000000000000006E-2</v>
      </c>
      <c r="AE46" s="343"/>
      <c r="AF46" s="299">
        <v>4.3999999999999997E-2</v>
      </c>
      <c r="AG46" s="88"/>
      <c r="AH46" s="86">
        <v>-8.1000000000000003E-2</v>
      </c>
      <c r="AI46" s="88"/>
      <c r="AJ46" s="86">
        <v>0.23400000000000001</v>
      </c>
      <c r="AK46" s="88"/>
      <c r="AL46" s="86">
        <v>0.111</v>
      </c>
      <c r="AM46" s="88"/>
      <c r="AN46" s="86">
        <v>-4.7E-2</v>
      </c>
      <c r="AO46" s="87"/>
      <c r="AP46" s="88">
        <v>-2.9000000000000001E-2</v>
      </c>
      <c r="AQ46" s="88"/>
      <c r="AR46" s="86">
        <v>-8.4000000000000005E-2</v>
      </c>
      <c r="AS46" s="88"/>
      <c r="AT46" s="86">
        <v>0.124</v>
      </c>
      <c r="AU46" s="88"/>
      <c r="AV46" s="86">
        <v>2.5000000000000001E-2</v>
      </c>
      <c r="AW46" s="88"/>
      <c r="AX46" s="86">
        <v>0.20300000000000001</v>
      </c>
      <c r="AY46" s="88"/>
      <c r="AZ46" s="86">
        <v>-0.04</v>
      </c>
      <c r="BA46" s="88"/>
      <c r="BB46" s="86">
        <v>5.7000000000000002E-2</v>
      </c>
      <c r="BC46" s="249"/>
      <c r="BD46" s="260">
        <v>3.7999999999999999E-2</v>
      </c>
      <c r="BE46" s="261"/>
      <c r="BF46" s="473">
        <v>0.159</v>
      </c>
      <c r="BG46" s="105"/>
      <c r="BH46" s="86">
        <v>0.02</v>
      </c>
      <c r="BI46" s="88"/>
      <c r="BJ46" s="86">
        <v>0.11799999999999999</v>
      </c>
      <c r="BK46" s="87"/>
      <c r="BL46" s="88">
        <v>0.105</v>
      </c>
      <c r="BM46" s="88"/>
      <c r="BN46" s="104">
        <v>0.16600000000000001</v>
      </c>
      <c r="BO46" s="105"/>
      <c r="BP46" s="104">
        <v>7.9000000000000001E-2</v>
      </c>
      <c r="BQ46" s="105"/>
      <c r="BR46" s="104">
        <v>6.7000000000000004E-2</v>
      </c>
      <c r="BS46" s="105"/>
      <c r="BT46" s="104">
        <v>-5.2999999999999999E-2</v>
      </c>
      <c r="BU46" s="105"/>
      <c r="BV46" s="104">
        <v>-0.22870843876630154</v>
      </c>
      <c r="BW46" s="105"/>
      <c r="BX46" s="104">
        <v>-6.8550916567923559E-2</v>
      </c>
      <c r="BY46" s="105"/>
      <c r="BZ46" s="104">
        <v>-1.3372680933611325E-2</v>
      </c>
      <c r="CA46" s="105"/>
      <c r="CB46" s="104">
        <v>-0.156</v>
      </c>
      <c r="CC46" s="504"/>
      <c r="CD46" s="489">
        <v>1.8593066083259391E-2</v>
      </c>
      <c r="CE46" s="490"/>
    </row>
    <row r="47" spans="2:83" ht="15" customHeight="1" thickTop="1">
      <c r="B47" s="411" t="s">
        <v>30</v>
      </c>
      <c r="C47" s="412"/>
      <c r="D47" s="412"/>
      <c r="E47" s="413"/>
      <c r="F47" s="54">
        <v>828.93</v>
      </c>
      <c r="G47" s="153"/>
      <c r="H47" s="53">
        <v>794.40300000000002</v>
      </c>
      <c r="I47" s="153"/>
      <c r="J47" s="54">
        <v>999.27800000000002</v>
      </c>
      <c r="K47" s="54"/>
      <c r="L47" s="53">
        <v>896.13400000000001</v>
      </c>
      <c r="M47" s="54"/>
      <c r="N47" s="53">
        <v>1039.3009999999999</v>
      </c>
      <c r="O47" s="153"/>
      <c r="P47" s="54">
        <v>997.75900000000001</v>
      </c>
      <c r="Q47" s="54"/>
      <c r="R47" s="53">
        <v>976.80600000000004</v>
      </c>
      <c r="S47" s="153"/>
      <c r="T47" s="53">
        <v>1069.1199999999999</v>
      </c>
      <c r="U47" s="153"/>
      <c r="V47" s="53">
        <v>948.48299999999995</v>
      </c>
      <c r="W47" s="153"/>
      <c r="X47" s="54">
        <v>1079.894</v>
      </c>
      <c r="Y47" s="54"/>
      <c r="Z47" s="53">
        <v>1011.852</v>
      </c>
      <c r="AA47" s="54"/>
      <c r="AB47" s="53">
        <v>1055.018</v>
      </c>
      <c r="AC47" s="70"/>
      <c r="AD47" s="286">
        <v>11696.978000000001</v>
      </c>
      <c r="AE47" s="287"/>
      <c r="AF47" s="272">
        <v>942.16399999999999</v>
      </c>
      <c r="AG47" s="54"/>
      <c r="AH47" s="53">
        <v>744.64099999999996</v>
      </c>
      <c r="AI47" s="54"/>
      <c r="AJ47" s="53">
        <v>1227.8140000000001</v>
      </c>
      <c r="AK47" s="54"/>
      <c r="AL47" s="53">
        <v>895.47900000000004</v>
      </c>
      <c r="AM47" s="54"/>
      <c r="AN47" s="53">
        <v>1112.529</v>
      </c>
      <c r="AO47" s="153"/>
      <c r="AP47" s="54">
        <v>1062.7070000000001</v>
      </c>
      <c r="AQ47" s="54"/>
      <c r="AR47" s="53">
        <v>1021.532</v>
      </c>
      <c r="AS47" s="54"/>
      <c r="AT47" s="53">
        <v>1131.2449999999999</v>
      </c>
      <c r="AU47" s="54"/>
      <c r="AV47" s="53">
        <v>1081.4469999999999</v>
      </c>
      <c r="AW47" s="54"/>
      <c r="AX47" s="53">
        <v>1243.508</v>
      </c>
      <c r="AY47" s="54"/>
      <c r="AZ47" s="53">
        <v>1094.154</v>
      </c>
      <c r="BA47" s="54"/>
      <c r="BB47" s="53">
        <v>1166.808</v>
      </c>
      <c r="BC47" s="70"/>
      <c r="BD47" s="66">
        <f>AF47+AH47+AJ47+AL47+AN47+AP47+AR47+AT47+AV47+AX47+AZ47+BB47</f>
        <v>12724.028000000002</v>
      </c>
      <c r="BE47" s="67"/>
      <c r="BF47" s="272">
        <v>1227.7670000000001</v>
      </c>
      <c r="BG47" s="54"/>
      <c r="BH47" s="53">
        <v>902.96</v>
      </c>
      <c r="BI47" s="54"/>
      <c r="BJ47" s="53">
        <v>1089.326</v>
      </c>
      <c r="BK47" s="153"/>
      <c r="BL47" s="54">
        <v>1054.1690000000001</v>
      </c>
      <c r="BM47" s="54"/>
      <c r="BN47" s="53">
        <v>1165.4949999999999</v>
      </c>
      <c r="BO47" s="54"/>
      <c r="BP47" s="53">
        <v>1035</v>
      </c>
      <c r="BQ47" s="54"/>
      <c r="BR47" s="53">
        <v>1128</v>
      </c>
      <c r="BS47" s="54"/>
      <c r="BT47" s="53">
        <v>1097.741</v>
      </c>
      <c r="BU47" s="54"/>
      <c r="BV47" s="53">
        <v>995.98400000000004</v>
      </c>
      <c r="BW47" s="54"/>
      <c r="BX47" s="53">
        <v>1265.8810000000001</v>
      </c>
      <c r="BY47" s="54"/>
      <c r="BZ47" s="53">
        <v>1138.8889999999999</v>
      </c>
      <c r="CA47" s="54"/>
      <c r="CB47" s="53">
        <v>1131.7159999999999</v>
      </c>
      <c r="CC47" s="70"/>
      <c r="CD47" s="66">
        <v>13232.957</v>
      </c>
      <c r="CE47" s="67"/>
    </row>
    <row r="48" spans="2:83" ht="15" customHeight="1" thickBot="1">
      <c r="B48" s="393" t="s">
        <v>22</v>
      </c>
      <c r="C48" s="394"/>
      <c r="D48" s="394"/>
      <c r="E48" s="395"/>
      <c r="F48" s="56">
        <v>-0.187</v>
      </c>
      <c r="G48" s="154"/>
      <c r="H48" s="55">
        <v>-0.13900000000000001</v>
      </c>
      <c r="I48" s="154"/>
      <c r="J48" s="56">
        <v>-0.03</v>
      </c>
      <c r="K48" s="56"/>
      <c r="L48" s="55">
        <v>2.9000000000000001E-2</v>
      </c>
      <c r="M48" s="56"/>
      <c r="N48" s="55">
        <v>0.1</v>
      </c>
      <c r="O48" s="154"/>
      <c r="P48" s="56">
        <v>-1.0999999999999999E-2</v>
      </c>
      <c r="Q48" s="56"/>
      <c r="R48" s="63">
        <v>-7.2999999999999995E-2</v>
      </c>
      <c r="S48" s="64"/>
      <c r="T48" s="55">
        <v>6.3E-2</v>
      </c>
      <c r="U48" s="154"/>
      <c r="V48" s="55">
        <v>-0.106</v>
      </c>
      <c r="W48" s="154"/>
      <c r="X48" s="56">
        <v>-0.1</v>
      </c>
      <c r="Y48" s="56"/>
      <c r="Z48" s="55">
        <v>5.2999999999999999E-2</v>
      </c>
      <c r="AA48" s="56"/>
      <c r="AB48" s="63">
        <v>0</v>
      </c>
      <c r="AC48" s="189"/>
      <c r="AD48" s="288">
        <v>-3.5999999999999997E-2</v>
      </c>
      <c r="AE48" s="289"/>
      <c r="AF48" s="148">
        <v>0.13700000000000001</v>
      </c>
      <c r="AG48" s="56"/>
      <c r="AH48" s="55">
        <v>-6.3E-2</v>
      </c>
      <c r="AI48" s="56"/>
      <c r="AJ48" s="55">
        <v>0.22900000000000001</v>
      </c>
      <c r="AK48" s="56"/>
      <c r="AL48" s="55">
        <v>-1E-3</v>
      </c>
      <c r="AM48" s="56"/>
      <c r="AN48" s="55">
        <v>7.0000000000000007E-2</v>
      </c>
      <c r="AO48" s="154"/>
      <c r="AP48" s="56">
        <f>0.065</f>
        <v>6.5000000000000002E-2</v>
      </c>
      <c r="AQ48" s="56"/>
      <c r="AR48" s="55">
        <v>4.5999999999999999E-2</v>
      </c>
      <c r="AS48" s="56"/>
      <c r="AT48" s="55">
        <v>5.8000000000000003E-2</v>
      </c>
      <c r="AU48" s="56"/>
      <c r="AV48" s="55">
        <v>0.14000000000000001</v>
      </c>
      <c r="AW48" s="56"/>
      <c r="AX48" s="55">
        <v>0.152</v>
      </c>
      <c r="AY48" s="56"/>
      <c r="AZ48" s="55">
        <v>8.1000000000000003E-2</v>
      </c>
      <c r="BA48" s="56"/>
      <c r="BB48" s="55">
        <v>0.106</v>
      </c>
      <c r="BC48" s="223"/>
      <c r="BD48" s="262">
        <v>8.7999999999999995E-2</v>
      </c>
      <c r="BE48" s="255"/>
      <c r="BF48" s="148">
        <v>0.30299999999999999</v>
      </c>
      <c r="BG48" s="56"/>
      <c r="BH48" s="55">
        <v>0.21299999999999999</v>
      </c>
      <c r="BI48" s="56"/>
      <c r="BJ48" s="55">
        <v>-0.113</v>
      </c>
      <c r="BK48" s="154"/>
      <c r="BL48" s="56">
        <v>0.17699999999999999</v>
      </c>
      <c r="BM48" s="56"/>
      <c r="BN48" s="55">
        <v>4.7608646606065896E-2</v>
      </c>
      <c r="BO48" s="56"/>
      <c r="BP48" s="55">
        <v>-2.5999999999999999E-2</v>
      </c>
      <c r="BQ48" s="56"/>
      <c r="BR48" s="55">
        <v>0.104</v>
      </c>
      <c r="BS48" s="56"/>
      <c r="BT48" s="55">
        <v>-0.03</v>
      </c>
      <c r="BU48" s="56"/>
      <c r="BV48" s="55">
        <v>-7.9026526496444038E-2</v>
      </c>
      <c r="BW48" s="56"/>
      <c r="BX48" s="55">
        <v>1.799184243285934E-2</v>
      </c>
      <c r="BY48" s="56"/>
      <c r="BZ48" s="55">
        <v>4.0885469504292615E-2</v>
      </c>
      <c r="CA48" s="56"/>
      <c r="CB48" s="55">
        <v>-0.03</v>
      </c>
      <c r="CC48" s="223"/>
      <c r="CD48" s="323">
        <v>3.997034035503555E-2</v>
      </c>
      <c r="CE48" s="324"/>
    </row>
    <row r="49" spans="2:85" ht="15" customHeight="1">
      <c r="B49" s="380" t="s">
        <v>4</v>
      </c>
      <c r="C49" s="380"/>
      <c r="D49" s="3" t="s">
        <v>10</v>
      </c>
      <c r="O49" s="7"/>
      <c r="P49" s="8"/>
      <c r="Q49" s="8"/>
      <c r="R49" s="8"/>
      <c r="S49" s="8"/>
      <c r="T49" s="8"/>
      <c r="U49" s="8"/>
      <c r="AT49" s="26"/>
      <c r="AU49" s="26"/>
    </row>
    <row r="50" spans="2:85" ht="15" customHeight="1">
      <c r="B50" s="2"/>
      <c r="C50" s="2"/>
      <c r="D50" s="3"/>
      <c r="O50" s="7"/>
      <c r="P50" s="8"/>
      <c r="Q50" s="8"/>
      <c r="R50" s="8"/>
      <c r="S50" s="8"/>
      <c r="T50" s="8"/>
      <c r="U50" s="8"/>
      <c r="BJ50" s="12" t="s">
        <v>88</v>
      </c>
      <c r="BN50" s="26"/>
    </row>
    <row r="51" spans="2:85" ht="15" customHeight="1">
      <c r="B51" s="2"/>
      <c r="C51" s="2"/>
      <c r="D51" s="3"/>
    </row>
    <row r="52" spans="2:85" ht="15" customHeight="1">
      <c r="B52" s="5" t="s">
        <v>14</v>
      </c>
      <c r="AE52" s="26"/>
      <c r="AS52" s="18"/>
    </row>
    <row r="53" spans="2:85" ht="15" customHeight="1" thickBot="1">
      <c r="B53" s="5"/>
      <c r="AE53" s="26"/>
      <c r="AW53" s="18"/>
      <c r="BO53" s="18"/>
      <c r="CE53" s="18" t="s">
        <v>2</v>
      </c>
    </row>
    <row r="54" spans="2:85" ht="15" customHeight="1" thickBot="1">
      <c r="B54" s="373"/>
      <c r="C54" s="374"/>
      <c r="D54" s="374"/>
      <c r="E54" s="375"/>
      <c r="F54" s="59">
        <v>42373</v>
      </c>
      <c r="G54" s="58"/>
      <c r="H54" s="59">
        <v>42405</v>
      </c>
      <c r="I54" s="58"/>
      <c r="J54" s="59">
        <v>42460</v>
      </c>
      <c r="K54" s="58"/>
      <c r="L54" s="59">
        <v>42461</v>
      </c>
      <c r="M54" s="59"/>
      <c r="N54" s="57">
        <v>42492</v>
      </c>
      <c r="O54" s="58"/>
      <c r="P54" s="59">
        <v>42524</v>
      </c>
      <c r="Q54" s="58"/>
      <c r="R54" s="59">
        <v>42555</v>
      </c>
      <c r="S54" s="58"/>
      <c r="T54" s="59">
        <v>42587</v>
      </c>
      <c r="U54" s="58"/>
      <c r="V54" s="59">
        <v>42619</v>
      </c>
      <c r="W54" s="58"/>
      <c r="X54" s="59">
        <v>42650</v>
      </c>
      <c r="Y54" s="58"/>
      <c r="Z54" s="57">
        <v>42682</v>
      </c>
      <c r="AA54" s="58"/>
      <c r="AB54" s="57">
        <v>42713</v>
      </c>
      <c r="AC54" s="166"/>
      <c r="AD54" s="180" t="s">
        <v>79</v>
      </c>
      <c r="AE54" s="181"/>
      <c r="AF54" s="149">
        <v>42736</v>
      </c>
      <c r="AG54" s="59"/>
      <c r="AH54" s="57">
        <v>42768</v>
      </c>
      <c r="AI54" s="59"/>
      <c r="AJ54" s="57">
        <v>42797</v>
      </c>
      <c r="AK54" s="59"/>
      <c r="AL54" s="57">
        <v>42829</v>
      </c>
      <c r="AM54" s="59"/>
      <c r="AN54" s="57">
        <v>42860</v>
      </c>
      <c r="AO54" s="58"/>
      <c r="AP54" s="59">
        <v>42892</v>
      </c>
      <c r="AQ54" s="59"/>
      <c r="AR54" s="57">
        <v>42923</v>
      </c>
      <c r="AS54" s="58"/>
      <c r="AT54" s="191">
        <v>42955</v>
      </c>
      <c r="AU54" s="212"/>
      <c r="AV54" s="191">
        <v>42987</v>
      </c>
      <c r="AW54" s="212"/>
      <c r="AX54" s="191">
        <v>43018</v>
      </c>
      <c r="AY54" s="212"/>
      <c r="AZ54" s="191">
        <v>43050</v>
      </c>
      <c r="BA54" s="191"/>
      <c r="BB54" s="57">
        <v>43081</v>
      </c>
      <c r="BC54" s="166"/>
      <c r="BD54" s="180" t="s">
        <v>84</v>
      </c>
      <c r="BE54" s="181"/>
      <c r="BF54" s="149">
        <v>43111</v>
      </c>
      <c r="BG54" s="58"/>
      <c r="BH54" s="57">
        <v>43143</v>
      </c>
      <c r="BI54" s="59"/>
      <c r="BJ54" s="57">
        <v>43172</v>
      </c>
      <c r="BK54" s="59"/>
      <c r="BL54" s="57">
        <v>43204</v>
      </c>
      <c r="BM54" s="59"/>
      <c r="BN54" s="57">
        <v>43234</v>
      </c>
      <c r="BO54" s="59"/>
      <c r="BP54" s="57">
        <v>43266</v>
      </c>
      <c r="BQ54" s="59"/>
      <c r="BR54" s="57">
        <v>43297</v>
      </c>
      <c r="BS54" s="59"/>
      <c r="BT54" s="57">
        <v>43329</v>
      </c>
      <c r="BU54" s="59"/>
      <c r="BV54" s="57">
        <v>43361</v>
      </c>
      <c r="BW54" s="59"/>
      <c r="BX54" s="57">
        <v>43392</v>
      </c>
      <c r="BY54" s="59"/>
      <c r="BZ54" s="57">
        <v>43424</v>
      </c>
      <c r="CA54" s="58"/>
      <c r="CB54" s="59">
        <v>43455</v>
      </c>
      <c r="CC54" s="166"/>
      <c r="CD54" s="493" t="s">
        <v>84</v>
      </c>
      <c r="CE54" s="181"/>
    </row>
    <row r="55" spans="2:85" ht="15" customHeight="1" thickTop="1">
      <c r="B55" s="387" t="s">
        <v>27</v>
      </c>
      <c r="C55" s="388"/>
      <c r="D55" s="388"/>
      <c r="E55" s="389"/>
      <c r="F55" s="284">
        <v>1192.0809999999999</v>
      </c>
      <c r="G55" s="281"/>
      <c r="H55" s="284">
        <v>1339.691</v>
      </c>
      <c r="I55" s="281"/>
      <c r="J55" s="284">
        <v>1670.123</v>
      </c>
      <c r="K55" s="284"/>
      <c r="L55" s="280">
        <v>1524.5949999999998</v>
      </c>
      <c r="M55" s="284"/>
      <c r="N55" s="280">
        <v>1863.4870000000001</v>
      </c>
      <c r="O55" s="281"/>
      <c r="P55" s="280">
        <v>1755</v>
      </c>
      <c r="Q55" s="281"/>
      <c r="R55" s="280">
        <f>R57+R59</f>
        <v>1656.3130000000001</v>
      </c>
      <c r="S55" s="281"/>
      <c r="T55" s="280">
        <f>T57+T59</f>
        <v>1853.723</v>
      </c>
      <c r="U55" s="281"/>
      <c r="V55" s="280">
        <f>V57+V59</f>
        <v>1908.492</v>
      </c>
      <c r="W55" s="281"/>
      <c r="X55" s="280">
        <f>X57+X59</f>
        <v>1971.6510000000001</v>
      </c>
      <c r="Y55" s="284"/>
      <c r="Z55" s="280">
        <f>Z57+Z59</f>
        <v>1582.826</v>
      </c>
      <c r="AA55" s="284"/>
      <c r="AB55" s="280">
        <v>1337.46</v>
      </c>
      <c r="AC55" s="297"/>
      <c r="AD55" s="206">
        <v>19655.577000000001</v>
      </c>
      <c r="AE55" s="207"/>
      <c r="AF55" s="276">
        <f>AF57+AF59</f>
        <v>1378.4169999999999</v>
      </c>
      <c r="AG55" s="277"/>
      <c r="AH55" s="155">
        <f>AH57+AH59</f>
        <v>1742.2939999999999</v>
      </c>
      <c r="AI55" s="156"/>
      <c r="AJ55" s="155">
        <f>AJ57+AJ59</f>
        <v>1649.6219999999998</v>
      </c>
      <c r="AK55" s="156"/>
      <c r="AL55" s="155">
        <f>AL57+AL59</f>
        <v>1531.645</v>
      </c>
      <c r="AM55" s="156"/>
      <c r="AN55" s="155">
        <f>AN57+AN59</f>
        <v>2070.317</v>
      </c>
      <c r="AO55" s="277"/>
      <c r="AP55" s="156">
        <f>AP57+AP59</f>
        <v>1596.4409999999998</v>
      </c>
      <c r="AQ55" s="156"/>
      <c r="AR55" s="155">
        <f>AR57+AR59</f>
        <v>1674.4369999999999</v>
      </c>
      <c r="AS55" s="156"/>
      <c r="AT55" s="155">
        <f>AT57+AT59</f>
        <v>1524.337</v>
      </c>
      <c r="AU55" s="156"/>
      <c r="AV55" s="155">
        <f>AV57+AV59</f>
        <v>1414.3319999999999</v>
      </c>
      <c r="AW55" s="156"/>
      <c r="AX55" s="155">
        <v>1760.0409999999999</v>
      </c>
      <c r="AY55" s="156"/>
      <c r="AZ55" s="155">
        <v>1589.9290000000001</v>
      </c>
      <c r="BA55" s="156"/>
      <c r="BB55" s="167">
        <f>BB57+BB59</f>
        <v>1715.528</v>
      </c>
      <c r="BC55" s="168"/>
      <c r="BD55" s="198">
        <f>SUM(AF55:BC55)</f>
        <v>19647.339999999997</v>
      </c>
      <c r="BE55" s="199"/>
      <c r="BF55" s="276">
        <v>1682.7060000000001</v>
      </c>
      <c r="BG55" s="277"/>
      <c r="BH55" s="155">
        <v>1644.5419999999999</v>
      </c>
      <c r="BI55" s="156"/>
      <c r="BJ55" s="155">
        <v>1915.173</v>
      </c>
      <c r="BK55" s="156"/>
      <c r="BL55" s="155">
        <v>1897.7959999999998</v>
      </c>
      <c r="BM55" s="156"/>
      <c r="BN55" s="106">
        <v>1587.2840000000001</v>
      </c>
      <c r="BO55" s="107"/>
      <c r="BP55" s="106">
        <v>1885</v>
      </c>
      <c r="BQ55" s="107"/>
      <c r="BR55" s="106">
        <v>1948</v>
      </c>
      <c r="BS55" s="107"/>
      <c r="BT55" s="106">
        <v>1880.5920000000001</v>
      </c>
      <c r="BU55" s="107"/>
      <c r="BV55" s="106">
        <v>1618.039</v>
      </c>
      <c r="BW55" s="107"/>
      <c r="BX55" s="106">
        <v>1826.27</v>
      </c>
      <c r="BY55" s="107"/>
      <c r="BZ55" s="106">
        <v>1379.665</v>
      </c>
      <c r="CA55" s="283"/>
      <c r="CB55" s="107">
        <v>1315.732</v>
      </c>
      <c r="CC55" s="505"/>
      <c r="CD55" s="306">
        <v>20581.035000000003</v>
      </c>
      <c r="CE55" s="307"/>
      <c r="CG55" s="40"/>
    </row>
    <row r="56" spans="2:85" ht="15" customHeight="1" thickBot="1">
      <c r="B56" s="390" t="s">
        <v>21</v>
      </c>
      <c r="C56" s="391"/>
      <c r="D56" s="391"/>
      <c r="E56" s="392"/>
      <c r="F56" s="105">
        <v>-0.439</v>
      </c>
      <c r="G56" s="422"/>
      <c r="H56" s="229">
        <v>-7.9000000000000001E-2</v>
      </c>
      <c r="I56" s="282"/>
      <c r="J56" s="229">
        <v>-0.16900000000000001</v>
      </c>
      <c r="K56" s="229"/>
      <c r="L56" s="228">
        <v>-0.17299999999999999</v>
      </c>
      <c r="M56" s="229"/>
      <c r="N56" s="228">
        <v>0.17699999999999999</v>
      </c>
      <c r="O56" s="282"/>
      <c r="P56" s="228">
        <v>3.0000000000000001E-3</v>
      </c>
      <c r="Q56" s="282"/>
      <c r="R56" s="228">
        <v>-0.161</v>
      </c>
      <c r="S56" s="282"/>
      <c r="T56" s="228">
        <v>0.13322243944545709</v>
      </c>
      <c r="U56" s="282"/>
      <c r="V56" s="228">
        <v>-0.122</v>
      </c>
      <c r="W56" s="282"/>
      <c r="X56" s="228">
        <v>-3.5999999999999997E-2</v>
      </c>
      <c r="Y56" s="229"/>
      <c r="Z56" s="228">
        <v>-5.1999999999999998E-2</v>
      </c>
      <c r="AA56" s="229"/>
      <c r="AB56" s="134">
        <v>-8.7999999999999995E-2</v>
      </c>
      <c r="AC56" s="298"/>
      <c r="AD56" s="337">
        <v>-9.6000000000000002E-2</v>
      </c>
      <c r="AE56" s="338"/>
      <c r="AF56" s="339">
        <v>0.156</v>
      </c>
      <c r="AG56" s="340"/>
      <c r="AH56" s="134">
        <v>0.30099999999999999</v>
      </c>
      <c r="AI56" s="135"/>
      <c r="AJ56" s="134">
        <v>-1.2E-2</v>
      </c>
      <c r="AK56" s="135"/>
      <c r="AL56" s="134">
        <v>5.0000000000000001E-3</v>
      </c>
      <c r="AM56" s="135"/>
      <c r="AN56" s="134">
        <v>0.111</v>
      </c>
      <c r="AO56" s="340"/>
      <c r="AP56" s="135">
        <v>-0.09</v>
      </c>
      <c r="AQ56" s="135"/>
      <c r="AR56" s="134">
        <v>1.0999999999999999E-2</v>
      </c>
      <c r="AS56" s="135"/>
      <c r="AT56" s="134">
        <v>-0.17799999999999999</v>
      </c>
      <c r="AU56" s="135"/>
      <c r="AV56" s="134">
        <v>-0.25900000000000001</v>
      </c>
      <c r="AW56" s="135"/>
      <c r="AX56" s="134">
        <v>-0.107</v>
      </c>
      <c r="AY56" s="135"/>
      <c r="AZ56" s="134">
        <v>0.92900000000000005</v>
      </c>
      <c r="BA56" s="135"/>
      <c r="BB56" s="169">
        <v>0.28299999999999997</v>
      </c>
      <c r="BC56" s="170"/>
      <c r="BD56" s="194">
        <v>0</v>
      </c>
      <c r="BE56" s="195"/>
      <c r="BF56" s="339">
        <v>0.221</v>
      </c>
      <c r="BG56" s="340"/>
      <c r="BH56" s="134">
        <v>-5.6000000000000001E-2</v>
      </c>
      <c r="BI56" s="135"/>
      <c r="BJ56" s="134">
        <v>0.161</v>
      </c>
      <c r="BK56" s="135"/>
      <c r="BL56" s="134">
        <v>0.23899999999999999</v>
      </c>
      <c r="BM56" s="135"/>
      <c r="BN56" s="79">
        <v>-0.23331354570338736</v>
      </c>
      <c r="BO56" s="71"/>
      <c r="BP56" s="79">
        <v>0.18099999999999999</v>
      </c>
      <c r="BQ56" s="71"/>
      <c r="BR56" s="79">
        <v>0.16400000000000001</v>
      </c>
      <c r="BS56" s="71"/>
      <c r="BT56" s="79">
        <v>0.23371144307328384</v>
      </c>
      <c r="BU56" s="71"/>
      <c r="BV56" s="79">
        <v>0.14403053879852834</v>
      </c>
      <c r="BW56" s="71"/>
      <c r="BX56" s="79">
        <v>3.7629237046182373E-2</v>
      </c>
      <c r="BY56" s="71"/>
      <c r="BZ56" s="79">
        <v>-0.13224741482166824</v>
      </c>
      <c r="CA56" s="486"/>
      <c r="CB56" s="71">
        <v>-0.23304545306168134</v>
      </c>
      <c r="CC56" s="72"/>
      <c r="CD56" s="337">
        <v>4.7522718088046867E-2</v>
      </c>
      <c r="CE56" s="338"/>
    </row>
    <row r="57" spans="2:85" ht="15" customHeight="1" thickTop="1">
      <c r="B57" s="399" t="s">
        <v>25</v>
      </c>
      <c r="C57" s="400"/>
      <c r="D57" s="400"/>
      <c r="E57" s="401"/>
      <c r="F57" s="349">
        <v>571.79100000000005</v>
      </c>
      <c r="G57" s="379"/>
      <c r="H57" s="349">
        <v>672.39200000000005</v>
      </c>
      <c r="I57" s="379"/>
      <c r="J57" s="349">
        <v>796.6</v>
      </c>
      <c r="K57" s="349"/>
      <c r="L57" s="348">
        <v>778.85799999999995</v>
      </c>
      <c r="M57" s="349"/>
      <c r="N57" s="348">
        <v>749.39</v>
      </c>
      <c r="O57" s="379"/>
      <c r="P57" s="348">
        <v>822.78200000000004</v>
      </c>
      <c r="Q57" s="379"/>
      <c r="R57" s="348">
        <v>804.79100000000005</v>
      </c>
      <c r="S57" s="379"/>
      <c r="T57" s="348">
        <v>948.95399999999995</v>
      </c>
      <c r="U57" s="379"/>
      <c r="V57" s="352">
        <v>854.61400000000003</v>
      </c>
      <c r="W57" s="353"/>
      <c r="X57" s="348">
        <v>961.17700000000002</v>
      </c>
      <c r="Y57" s="349"/>
      <c r="Z57" s="232">
        <v>674.31100000000004</v>
      </c>
      <c r="AA57" s="347"/>
      <c r="AB57" s="53">
        <v>602.37300000000005</v>
      </c>
      <c r="AC57" s="70"/>
      <c r="AD57" s="309">
        <v>9238.0329999999976</v>
      </c>
      <c r="AE57" s="310"/>
      <c r="AF57" s="272">
        <v>700.63199999999995</v>
      </c>
      <c r="AG57" s="54"/>
      <c r="AH57" s="53">
        <v>828.43299999999999</v>
      </c>
      <c r="AI57" s="54"/>
      <c r="AJ57" s="53">
        <v>723.279</v>
      </c>
      <c r="AK57" s="54"/>
      <c r="AL57" s="53">
        <v>686.61199999999997</v>
      </c>
      <c r="AM57" s="54"/>
      <c r="AN57" s="53">
        <v>995.76300000000003</v>
      </c>
      <c r="AO57" s="153"/>
      <c r="AP57" s="54">
        <v>756.16099999999994</v>
      </c>
      <c r="AQ57" s="54"/>
      <c r="AR57" s="224">
        <v>815.86599999999999</v>
      </c>
      <c r="AS57" s="225"/>
      <c r="AT57" s="224">
        <v>732.74</v>
      </c>
      <c r="AU57" s="225"/>
      <c r="AV57" s="224">
        <v>668.28700000000003</v>
      </c>
      <c r="AW57" s="225"/>
      <c r="AX57" s="224">
        <v>787.44399999999996</v>
      </c>
      <c r="AY57" s="225"/>
      <c r="AZ57" s="224">
        <v>704.42499999999995</v>
      </c>
      <c r="BA57" s="225"/>
      <c r="BB57" s="171">
        <v>814.94600000000003</v>
      </c>
      <c r="BC57" s="172"/>
      <c r="BD57" s="196">
        <f>SUM(AF57:BC57)</f>
        <v>9214.5879999999997</v>
      </c>
      <c r="BE57" s="197"/>
      <c r="BF57" s="272">
        <v>799.46900000000005</v>
      </c>
      <c r="BG57" s="153"/>
      <c r="BH57" s="53">
        <v>773.46900000000005</v>
      </c>
      <c r="BI57" s="54"/>
      <c r="BJ57" s="53">
        <v>894.32899999999995</v>
      </c>
      <c r="BK57" s="54"/>
      <c r="BL57" s="53">
        <v>865.53200000000004</v>
      </c>
      <c r="BM57" s="54"/>
      <c r="BN57" s="53">
        <v>762.23299999999995</v>
      </c>
      <c r="BO57" s="54"/>
      <c r="BP57" s="53">
        <v>862</v>
      </c>
      <c r="BQ57" s="54"/>
      <c r="BR57" s="53">
        <v>991</v>
      </c>
      <c r="BS57" s="54"/>
      <c r="BT57" s="53">
        <v>927.79499999999996</v>
      </c>
      <c r="BU57" s="54"/>
      <c r="BV57" s="53">
        <v>772.03099999999995</v>
      </c>
      <c r="BW57" s="54"/>
      <c r="BX57" s="53">
        <v>905.904</v>
      </c>
      <c r="BY57" s="54"/>
      <c r="BZ57" s="53">
        <v>578.86699999999996</v>
      </c>
      <c r="CA57" s="153"/>
      <c r="CB57" s="54">
        <v>640.13800000000003</v>
      </c>
      <c r="CC57" s="70"/>
      <c r="CD57" s="66">
        <v>9772.9240000000009</v>
      </c>
      <c r="CE57" s="67"/>
    </row>
    <row r="58" spans="2:85" ht="15" customHeight="1" thickBot="1">
      <c r="B58" s="390" t="s">
        <v>22</v>
      </c>
      <c r="C58" s="391"/>
      <c r="D58" s="391"/>
      <c r="E58" s="392"/>
      <c r="F58" s="88">
        <v>-0.47599999999999998</v>
      </c>
      <c r="G58" s="87"/>
      <c r="H58" s="88">
        <v>-8.0000000000000002E-3</v>
      </c>
      <c r="I58" s="87"/>
      <c r="J58" s="88">
        <v>-0.18</v>
      </c>
      <c r="K58" s="88"/>
      <c r="L58" s="86">
        <v>-0.112</v>
      </c>
      <c r="M58" s="88"/>
      <c r="N58" s="86">
        <v>3.9E-2</v>
      </c>
      <c r="O58" s="87"/>
      <c r="P58" s="86">
        <v>-3.6999999999999998E-2</v>
      </c>
      <c r="Q58" s="87"/>
      <c r="R58" s="86">
        <v>-0.191</v>
      </c>
      <c r="S58" s="87"/>
      <c r="T58" s="86">
        <v>0.12080210328886909</v>
      </c>
      <c r="U58" s="87"/>
      <c r="V58" s="86">
        <v>-0.224</v>
      </c>
      <c r="W58" s="87"/>
      <c r="X58" s="86">
        <v>7.6999999999999999E-2</v>
      </c>
      <c r="Y58" s="88"/>
      <c r="Z58" s="86">
        <v>-7.0999999999999994E-2</v>
      </c>
      <c r="AA58" s="88"/>
      <c r="AB58" s="86">
        <v>-2.7E-2</v>
      </c>
      <c r="AC58" s="249"/>
      <c r="AD58" s="311">
        <v>-0.109</v>
      </c>
      <c r="AE58" s="312"/>
      <c r="AF58" s="299">
        <v>0.22500000000000001</v>
      </c>
      <c r="AG58" s="88"/>
      <c r="AH58" s="86">
        <v>0.23200000000000001</v>
      </c>
      <c r="AI58" s="88"/>
      <c r="AJ58" s="86">
        <v>-9.1999999999999998E-2</v>
      </c>
      <c r="AK58" s="88"/>
      <c r="AL58" s="86">
        <v>-0.11799999999999999</v>
      </c>
      <c r="AM58" s="88"/>
      <c r="AN58" s="86">
        <v>0.32900000000000001</v>
      </c>
      <c r="AO58" s="87"/>
      <c r="AP58" s="88">
        <v>-8.1000000000000003E-2</v>
      </c>
      <c r="AQ58" s="88"/>
      <c r="AR58" s="86">
        <v>1.4E-2</v>
      </c>
      <c r="AS58" s="88"/>
      <c r="AT58" s="86">
        <v>-0.22800000000000001</v>
      </c>
      <c r="AU58" s="88"/>
      <c r="AV58" s="86">
        <v>-0.218</v>
      </c>
      <c r="AW58" s="88"/>
      <c r="AX58" s="86">
        <v>-0.18099999999999999</v>
      </c>
      <c r="AY58" s="88"/>
      <c r="AZ58" s="86">
        <v>0.78900000000000003</v>
      </c>
      <c r="BA58" s="88"/>
      <c r="BB58" s="173">
        <v>0.35299999999999998</v>
      </c>
      <c r="BC58" s="174"/>
      <c r="BD58" s="194">
        <v>-3.0000000000000001E-3</v>
      </c>
      <c r="BE58" s="195"/>
      <c r="BF58" s="473">
        <v>0.14099999999999999</v>
      </c>
      <c r="BG58" s="422"/>
      <c r="BH58" s="86">
        <v>-6.6000000000000003E-2</v>
      </c>
      <c r="BI58" s="88"/>
      <c r="BJ58" s="86">
        <v>0.23599999999999999</v>
      </c>
      <c r="BK58" s="88"/>
      <c r="BL58" s="86">
        <v>0.26100000000000001</v>
      </c>
      <c r="BM58" s="88"/>
      <c r="BN58" s="79">
        <v>-0.2345236768186808</v>
      </c>
      <c r="BO58" s="71"/>
      <c r="BP58" s="79">
        <v>0.14000000000000001</v>
      </c>
      <c r="BQ58" s="71"/>
      <c r="BR58" s="79">
        <v>0.215</v>
      </c>
      <c r="BS58" s="71"/>
      <c r="BT58" s="79">
        <v>0.26619947048066162</v>
      </c>
      <c r="BU58" s="71"/>
      <c r="BV58" s="79">
        <v>0.15523869235822318</v>
      </c>
      <c r="BW58" s="71"/>
      <c r="BX58" s="79">
        <v>0.15043609450322815</v>
      </c>
      <c r="BY58" s="71"/>
      <c r="BZ58" s="79">
        <v>-0.17824182844163683</v>
      </c>
      <c r="CA58" s="486"/>
      <c r="CB58" s="71">
        <v>-0.21450255599757528</v>
      </c>
      <c r="CC58" s="72"/>
      <c r="CD58" s="337">
        <v>6.0592616837562563E-2</v>
      </c>
      <c r="CE58" s="338"/>
    </row>
    <row r="59" spans="2:85" ht="15" customHeight="1" thickTop="1">
      <c r="B59" s="399" t="s">
        <v>26</v>
      </c>
      <c r="C59" s="400"/>
      <c r="D59" s="400"/>
      <c r="E59" s="401"/>
      <c r="F59" s="347">
        <v>620.29</v>
      </c>
      <c r="G59" s="233"/>
      <c r="H59" s="347">
        <v>667.29899999999998</v>
      </c>
      <c r="I59" s="233"/>
      <c r="J59" s="347">
        <v>873.51599999999996</v>
      </c>
      <c r="K59" s="347"/>
      <c r="L59" s="232">
        <v>745.73699999999997</v>
      </c>
      <c r="M59" s="347"/>
      <c r="N59" s="232">
        <v>1114.097</v>
      </c>
      <c r="O59" s="233"/>
      <c r="P59" s="232">
        <v>932.35299999999995</v>
      </c>
      <c r="Q59" s="233"/>
      <c r="R59" s="232">
        <v>851.52200000000005</v>
      </c>
      <c r="S59" s="233"/>
      <c r="T59" s="232">
        <v>904.76900000000001</v>
      </c>
      <c r="U59" s="233"/>
      <c r="V59" s="232">
        <v>1053.8779999999999</v>
      </c>
      <c r="W59" s="233"/>
      <c r="X59" s="232">
        <v>1010.474</v>
      </c>
      <c r="Y59" s="347"/>
      <c r="Z59" s="232">
        <v>908.51499999999999</v>
      </c>
      <c r="AA59" s="347"/>
      <c r="AB59" s="53">
        <v>735.08699999999999</v>
      </c>
      <c r="AC59" s="70"/>
      <c r="AD59" s="309">
        <v>10417.536999999998</v>
      </c>
      <c r="AE59" s="310"/>
      <c r="AF59" s="272">
        <v>677.78499999999997</v>
      </c>
      <c r="AG59" s="54"/>
      <c r="AH59" s="53">
        <v>913.86099999999999</v>
      </c>
      <c r="AI59" s="54"/>
      <c r="AJ59" s="53">
        <v>926.34299999999996</v>
      </c>
      <c r="AK59" s="54"/>
      <c r="AL59" s="53">
        <v>845.03300000000002</v>
      </c>
      <c r="AM59" s="54"/>
      <c r="AN59" s="53">
        <v>1074.5540000000001</v>
      </c>
      <c r="AO59" s="153"/>
      <c r="AP59" s="54">
        <v>840.28</v>
      </c>
      <c r="AQ59" s="54"/>
      <c r="AR59" s="53">
        <v>858.57100000000003</v>
      </c>
      <c r="AS59" s="54"/>
      <c r="AT59" s="53">
        <v>791.59699999999998</v>
      </c>
      <c r="AU59" s="54"/>
      <c r="AV59" s="53">
        <v>746.04499999999996</v>
      </c>
      <c r="AW59" s="54"/>
      <c r="AX59" s="53">
        <v>972.59699999999998</v>
      </c>
      <c r="AY59" s="54"/>
      <c r="AZ59" s="53">
        <v>885.50400000000002</v>
      </c>
      <c r="BA59" s="54"/>
      <c r="BB59" s="171">
        <v>900.58199999999999</v>
      </c>
      <c r="BC59" s="172"/>
      <c r="BD59" s="196">
        <f>SUM(AF59:BC59)</f>
        <v>10432.752</v>
      </c>
      <c r="BE59" s="197"/>
      <c r="BF59" s="272">
        <v>883.23699999999997</v>
      </c>
      <c r="BG59" s="153"/>
      <c r="BH59" s="53">
        <v>871.07299999999998</v>
      </c>
      <c r="BI59" s="54"/>
      <c r="BJ59" s="53">
        <v>1020.8440000000001</v>
      </c>
      <c r="BK59" s="54"/>
      <c r="BL59" s="53">
        <v>1032.2639999999999</v>
      </c>
      <c r="BM59" s="54"/>
      <c r="BN59" s="53">
        <v>825.05100000000004</v>
      </c>
      <c r="BO59" s="54"/>
      <c r="BP59" s="53">
        <v>1023</v>
      </c>
      <c r="BQ59" s="54"/>
      <c r="BR59" s="53">
        <v>957</v>
      </c>
      <c r="BS59" s="54"/>
      <c r="BT59" s="53">
        <v>952.79700000000003</v>
      </c>
      <c r="BU59" s="54"/>
      <c r="BV59" s="53">
        <v>846.00800000000004</v>
      </c>
      <c r="BW59" s="54"/>
      <c r="BX59" s="53">
        <v>920.36599999999999</v>
      </c>
      <c r="BY59" s="54"/>
      <c r="BZ59" s="53">
        <v>800.798</v>
      </c>
      <c r="CA59" s="153"/>
      <c r="CB59" s="54">
        <v>675.59400000000005</v>
      </c>
      <c r="CC59" s="70"/>
      <c r="CD59" s="66">
        <v>10808.111000000001</v>
      </c>
      <c r="CE59" s="67"/>
    </row>
    <row r="60" spans="2:85" ht="15" customHeight="1" thickBot="1">
      <c r="B60" s="393" t="s">
        <v>23</v>
      </c>
      <c r="C60" s="394"/>
      <c r="D60" s="394"/>
      <c r="E60" s="395"/>
      <c r="F60" s="56">
        <v>-0.39900000000000002</v>
      </c>
      <c r="G60" s="154"/>
      <c r="H60" s="56">
        <v>-0.14099999999999999</v>
      </c>
      <c r="I60" s="154"/>
      <c r="J60" s="56">
        <v>-0.158</v>
      </c>
      <c r="K60" s="56"/>
      <c r="L60" s="55">
        <v>-0.22800000000000001</v>
      </c>
      <c r="M60" s="56"/>
      <c r="N60" s="55">
        <v>0.29199999999999998</v>
      </c>
      <c r="O60" s="154"/>
      <c r="P60" s="55">
        <v>0.03</v>
      </c>
      <c r="Q60" s="154"/>
      <c r="R60" s="55">
        <v>-0.13100000000000001</v>
      </c>
      <c r="S60" s="154"/>
      <c r="T60" s="55">
        <v>0.14654857791677856</v>
      </c>
      <c r="U60" s="154"/>
      <c r="V60" s="55">
        <v>-1.7999999999999999E-2</v>
      </c>
      <c r="W60" s="154"/>
      <c r="X60" s="55">
        <v>-0.123</v>
      </c>
      <c r="Y60" s="56"/>
      <c r="Z60" s="63">
        <v>-3.5999999999999997E-2</v>
      </c>
      <c r="AA60" s="65"/>
      <c r="AB60" s="63">
        <v>-0.13200000000000001</v>
      </c>
      <c r="AC60" s="189"/>
      <c r="AD60" s="314">
        <v>-8.3000000000000004E-2</v>
      </c>
      <c r="AE60" s="315"/>
      <c r="AF60" s="148">
        <v>9.2999999999999999E-2</v>
      </c>
      <c r="AG60" s="56"/>
      <c r="AH60" s="55">
        <v>0.36899999999999999</v>
      </c>
      <c r="AI60" s="56"/>
      <c r="AJ60" s="55">
        <v>0.06</v>
      </c>
      <c r="AK60" s="56"/>
      <c r="AL60" s="55">
        <v>0.13300000000000001</v>
      </c>
      <c r="AM60" s="56"/>
      <c r="AN60" s="55">
        <v>-3.5000000000000003E-2</v>
      </c>
      <c r="AO60" s="154"/>
      <c r="AP60" s="56">
        <v>-9.9000000000000005E-2</v>
      </c>
      <c r="AQ60" s="56"/>
      <c r="AR60" s="55">
        <v>8.0000000000000002E-3</v>
      </c>
      <c r="AS60" s="56"/>
      <c r="AT60" s="55">
        <v>-0.125</v>
      </c>
      <c r="AU60" s="56"/>
      <c r="AV60" s="55">
        <v>-0.29199999999999998</v>
      </c>
      <c r="AW60" s="56"/>
      <c r="AX60" s="55">
        <v>-2.5000000000000001E-2</v>
      </c>
      <c r="AY60" s="56"/>
      <c r="AZ60" s="55">
        <v>1.0620000000000001</v>
      </c>
      <c r="BA60" s="56"/>
      <c r="BB60" s="175">
        <v>0.22500000000000001</v>
      </c>
      <c r="BC60" s="176"/>
      <c r="BD60" s="182">
        <v>1E-3</v>
      </c>
      <c r="BE60" s="183"/>
      <c r="BF60" s="148">
        <v>0.30299999999999999</v>
      </c>
      <c r="BG60" s="154"/>
      <c r="BH60" s="55">
        <v>-4.7E-2</v>
      </c>
      <c r="BI60" s="56"/>
      <c r="BJ60" s="55">
        <v>0.10199999999999999</v>
      </c>
      <c r="BK60" s="56"/>
      <c r="BL60" s="55">
        <v>0.222</v>
      </c>
      <c r="BM60" s="56"/>
      <c r="BN60" s="131">
        <v>-0.2321921466952801</v>
      </c>
      <c r="BO60" s="73"/>
      <c r="BP60" s="131">
        <v>0.217</v>
      </c>
      <c r="BQ60" s="73"/>
      <c r="BR60" s="131">
        <v>0.115</v>
      </c>
      <c r="BS60" s="73"/>
      <c r="BT60" s="131">
        <v>0.2036389728611907</v>
      </c>
      <c r="BU60" s="73"/>
      <c r="BV60" s="131">
        <v>0.13399057697591976</v>
      </c>
      <c r="BW60" s="73"/>
      <c r="BX60" s="131">
        <v>-5.3702612695700314E-2</v>
      </c>
      <c r="BY60" s="73"/>
      <c r="BZ60" s="131">
        <v>-9.565851763515465E-2</v>
      </c>
      <c r="CA60" s="487"/>
      <c r="CB60" s="73">
        <v>-0.24982511309353284</v>
      </c>
      <c r="CC60" s="74"/>
      <c r="CD60" s="68">
        <v>3.597890566170836E-2</v>
      </c>
      <c r="CE60" s="69"/>
    </row>
    <row r="61" spans="2:85" ht="15" customHeight="1">
      <c r="B61" s="380" t="s">
        <v>4</v>
      </c>
      <c r="C61" s="380"/>
      <c r="D61" s="3" t="s">
        <v>10</v>
      </c>
      <c r="P61" s="26"/>
      <c r="Q61" s="26"/>
      <c r="R61" s="26"/>
      <c r="S61" s="26"/>
      <c r="T61" s="26"/>
      <c r="U61" s="26"/>
      <c r="AD61" s="26"/>
      <c r="AE61" s="26"/>
      <c r="AF61" s="26"/>
      <c r="AL61" s="26"/>
      <c r="AN61" s="26"/>
      <c r="AO61" s="26"/>
      <c r="AP61" s="26"/>
      <c r="AQ61" s="26"/>
    </row>
    <row r="62" spans="2:85" ht="15" customHeight="1">
      <c r="B62" s="2"/>
      <c r="C62" s="2"/>
      <c r="D62" s="3"/>
      <c r="P62" s="26"/>
      <c r="Q62" s="26"/>
      <c r="R62" s="26"/>
      <c r="S62" s="26"/>
      <c r="T62" s="26"/>
      <c r="U62" s="26"/>
      <c r="AD62" s="26"/>
      <c r="AE62" s="26"/>
      <c r="AF62" s="26"/>
      <c r="AL62" s="26"/>
      <c r="AN62" s="26"/>
      <c r="AO62" s="26"/>
      <c r="AP62" s="26"/>
      <c r="AQ62" s="26"/>
    </row>
    <row r="63" spans="2:85" ht="15" customHeight="1">
      <c r="C63" s="1"/>
    </row>
    <row r="64" spans="2:85" ht="15" customHeight="1">
      <c r="B64" s="5" t="s">
        <v>64</v>
      </c>
      <c r="F64" s="26"/>
      <c r="G64" s="26"/>
      <c r="H64" s="26"/>
      <c r="I64" s="26"/>
      <c r="J64" s="26"/>
      <c r="K64" s="26"/>
      <c r="L64" s="26"/>
      <c r="M64" s="26"/>
      <c r="AH64" s="26"/>
      <c r="AI64" s="26"/>
      <c r="AS64" s="18"/>
    </row>
    <row r="65" spans="2:85" ht="15" customHeight="1" thickBot="1">
      <c r="B65" s="5"/>
      <c r="F65" s="26"/>
      <c r="G65" s="26"/>
      <c r="H65" s="26"/>
      <c r="I65" s="26"/>
      <c r="J65" s="26"/>
      <c r="K65" s="26"/>
      <c r="L65" s="26"/>
      <c r="M65" s="26"/>
      <c r="AH65" s="26"/>
      <c r="AI65" s="26"/>
      <c r="AT65" s="35"/>
      <c r="AU65" s="35"/>
      <c r="AW65" s="18"/>
      <c r="AY65" s="18"/>
      <c r="AZ65" s="18"/>
      <c r="BA65" s="18"/>
      <c r="CE65" s="18" t="s">
        <v>2</v>
      </c>
    </row>
    <row r="66" spans="2:85" ht="15" customHeight="1" thickBot="1">
      <c r="B66" s="373"/>
      <c r="C66" s="374"/>
      <c r="D66" s="374"/>
      <c r="E66" s="375"/>
      <c r="F66" s="59">
        <v>42379</v>
      </c>
      <c r="G66" s="58"/>
      <c r="H66" s="57">
        <v>42411</v>
      </c>
      <c r="I66" s="58"/>
      <c r="J66" s="57">
        <v>42460</v>
      </c>
      <c r="K66" s="58"/>
      <c r="L66" s="57">
        <v>42461</v>
      </c>
      <c r="M66" s="58"/>
      <c r="N66" s="57">
        <v>42492</v>
      </c>
      <c r="O66" s="58"/>
      <c r="P66" s="57">
        <v>42523</v>
      </c>
      <c r="Q66" s="58"/>
      <c r="R66" s="57">
        <v>42554</v>
      </c>
      <c r="S66" s="58"/>
      <c r="T66" s="57">
        <v>42586</v>
      </c>
      <c r="U66" s="58"/>
      <c r="V66" s="57">
        <v>42617</v>
      </c>
      <c r="W66" s="58"/>
      <c r="X66" s="57">
        <v>42648</v>
      </c>
      <c r="Y66" s="58"/>
      <c r="Z66" s="57">
        <v>42680</v>
      </c>
      <c r="AA66" s="59"/>
      <c r="AB66" s="75">
        <v>42711</v>
      </c>
      <c r="AC66" s="57"/>
      <c r="AD66" s="180" t="s">
        <v>79</v>
      </c>
      <c r="AE66" s="181"/>
      <c r="AF66" s="149">
        <v>42736</v>
      </c>
      <c r="AG66" s="59"/>
      <c r="AH66" s="57">
        <v>42768</v>
      </c>
      <c r="AI66" s="59"/>
      <c r="AJ66" s="57">
        <v>42797</v>
      </c>
      <c r="AK66" s="58"/>
      <c r="AL66" s="59">
        <v>42829</v>
      </c>
      <c r="AM66" s="59"/>
      <c r="AN66" s="57">
        <v>42860</v>
      </c>
      <c r="AO66" s="59"/>
      <c r="AP66" s="57">
        <v>42892</v>
      </c>
      <c r="AQ66" s="59"/>
      <c r="AR66" s="57">
        <v>42893</v>
      </c>
      <c r="AS66" s="58"/>
      <c r="AT66" s="191">
        <v>42955</v>
      </c>
      <c r="AU66" s="212"/>
      <c r="AV66" s="191">
        <v>42987</v>
      </c>
      <c r="AW66" s="212"/>
      <c r="AX66" s="191">
        <v>43018</v>
      </c>
      <c r="AY66" s="212"/>
      <c r="AZ66" s="191">
        <v>43050</v>
      </c>
      <c r="BA66" s="191"/>
      <c r="BB66" s="57">
        <v>43081</v>
      </c>
      <c r="BC66" s="166"/>
      <c r="BD66" s="180" t="str">
        <f>BD54</f>
        <v>年初来累計</v>
      </c>
      <c r="BE66" s="181"/>
      <c r="BF66" s="149">
        <v>43111</v>
      </c>
      <c r="BG66" s="59"/>
      <c r="BH66" s="57">
        <v>43143</v>
      </c>
      <c r="BI66" s="59"/>
      <c r="BJ66" s="57">
        <v>43172</v>
      </c>
      <c r="BK66" s="59"/>
      <c r="BL66" s="57">
        <v>43204</v>
      </c>
      <c r="BM66" s="58"/>
      <c r="BN66" s="57">
        <v>43235</v>
      </c>
      <c r="BO66" s="59"/>
      <c r="BP66" s="57">
        <v>43267</v>
      </c>
      <c r="BQ66" s="59"/>
      <c r="BR66" s="57">
        <v>43298</v>
      </c>
      <c r="BS66" s="59"/>
      <c r="BT66" s="57">
        <v>43330</v>
      </c>
      <c r="BU66" s="59"/>
      <c r="BV66" s="57">
        <v>43362</v>
      </c>
      <c r="BW66" s="59"/>
      <c r="BX66" s="57">
        <v>43393</v>
      </c>
      <c r="BY66" s="59"/>
      <c r="BZ66" s="75">
        <v>43413</v>
      </c>
      <c r="CA66" s="57"/>
      <c r="CB66" s="75">
        <v>43444</v>
      </c>
      <c r="CC66" s="76"/>
      <c r="CD66" s="180" t="s">
        <v>84</v>
      </c>
      <c r="CE66" s="181"/>
    </row>
    <row r="67" spans="2:85" ht="15" customHeight="1" thickTop="1">
      <c r="B67" s="387" t="s">
        <v>15</v>
      </c>
      <c r="C67" s="388"/>
      <c r="D67" s="388"/>
      <c r="E67" s="389"/>
      <c r="F67" s="284">
        <v>152.31200000000001</v>
      </c>
      <c r="G67" s="281"/>
      <c r="H67" s="280">
        <v>183.96699999999998</v>
      </c>
      <c r="I67" s="281"/>
      <c r="J67" s="280">
        <v>164.786</v>
      </c>
      <c r="K67" s="281"/>
      <c r="L67" s="280">
        <v>153.21100000000001</v>
      </c>
      <c r="M67" s="281"/>
      <c r="N67" s="280">
        <v>110.23099999999999</v>
      </c>
      <c r="O67" s="281"/>
      <c r="P67" s="280">
        <v>131.381</v>
      </c>
      <c r="Q67" s="281"/>
      <c r="R67" s="280">
        <v>103.66499999999999</v>
      </c>
      <c r="S67" s="281"/>
      <c r="T67" s="280">
        <f>T69+T71</f>
        <v>173.45099999999999</v>
      </c>
      <c r="U67" s="281"/>
      <c r="V67" s="280">
        <f>V69+V71</f>
        <v>223.88</v>
      </c>
      <c r="W67" s="281"/>
      <c r="X67" s="280">
        <f>X69+X71</f>
        <v>235.411</v>
      </c>
      <c r="Y67" s="281"/>
      <c r="Z67" s="280">
        <f>Z69+Z71</f>
        <v>131.351</v>
      </c>
      <c r="AA67" s="281"/>
      <c r="AB67" s="280" t="s">
        <v>57</v>
      </c>
      <c r="AC67" s="284"/>
      <c r="AD67" s="306">
        <f>F67+H67+J67+L67+N67+P67+R67+T67+V67+X67+Z67</f>
        <v>1763.6460000000002</v>
      </c>
      <c r="AE67" s="307"/>
      <c r="AF67" s="440">
        <v>95.44</v>
      </c>
      <c r="AG67" s="227"/>
      <c r="AH67" s="226">
        <v>211.56099999999998</v>
      </c>
      <c r="AI67" s="227"/>
      <c r="AJ67" s="226">
        <v>234.923</v>
      </c>
      <c r="AK67" s="227"/>
      <c r="AL67" s="226">
        <v>214.05199999999999</v>
      </c>
      <c r="AM67" s="227"/>
      <c r="AN67" s="226">
        <v>170.09100000000001</v>
      </c>
      <c r="AO67" s="227"/>
      <c r="AP67" s="226">
        <v>191.98000000000002</v>
      </c>
      <c r="AQ67" s="227"/>
      <c r="AR67" s="226">
        <v>192.99799999999999</v>
      </c>
      <c r="AS67" s="227"/>
      <c r="AT67" s="226">
        <v>192.87100000000001</v>
      </c>
      <c r="AU67" s="227"/>
      <c r="AV67" s="226">
        <f>AV69+AV71</f>
        <v>138.91899999999998</v>
      </c>
      <c r="AW67" s="227"/>
      <c r="AX67" s="226">
        <v>167.613</v>
      </c>
      <c r="AY67" s="227"/>
      <c r="AZ67" s="226">
        <v>187.45100000000002</v>
      </c>
      <c r="BA67" s="227"/>
      <c r="BB67" s="167">
        <f>BB69+BB71</f>
        <v>146.143</v>
      </c>
      <c r="BC67" s="168"/>
      <c r="BD67" s="213">
        <f>SUM(AF67:BC67)</f>
        <v>2144.0419999999999</v>
      </c>
      <c r="BE67" s="214"/>
      <c r="BF67" s="472">
        <f>BF69+BF71</f>
        <v>116.637</v>
      </c>
      <c r="BG67" s="133"/>
      <c r="BH67" s="132">
        <v>84.78</v>
      </c>
      <c r="BI67" s="133"/>
      <c r="BJ67" s="132">
        <v>124.04229999999998</v>
      </c>
      <c r="BK67" s="133"/>
      <c r="BL67" s="132">
        <v>123.04300000000001</v>
      </c>
      <c r="BM67" s="474"/>
      <c r="BN67" s="133">
        <v>99.187000000000012</v>
      </c>
      <c r="BO67" s="133"/>
      <c r="BP67" s="132">
        <v>114.67400000000001</v>
      </c>
      <c r="BQ67" s="133"/>
      <c r="BR67" s="132">
        <v>131</v>
      </c>
      <c r="BS67" s="133"/>
      <c r="BT67" s="132">
        <v>123.48099999999999</v>
      </c>
      <c r="BU67" s="133"/>
      <c r="BV67" s="132">
        <v>74.454999999999998</v>
      </c>
      <c r="BW67" s="133"/>
      <c r="BX67" s="132">
        <v>131.11599999999999</v>
      </c>
      <c r="BY67" s="133"/>
      <c r="BZ67" s="106">
        <v>105.58699999999999</v>
      </c>
      <c r="CA67" s="107"/>
      <c r="CB67" s="77">
        <v>83.12299999999999</v>
      </c>
      <c r="CC67" s="78"/>
      <c r="CD67" s="491">
        <v>1311.0023000000001</v>
      </c>
      <c r="CE67" s="492"/>
      <c r="CG67" s="40"/>
    </row>
    <row r="68" spans="2:85" ht="15" customHeight="1" thickBot="1">
      <c r="B68" s="390" t="s">
        <v>21</v>
      </c>
      <c r="C68" s="391"/>
      <c r="D68" s="391"/>
      <c r="E68" s="392"/>
      <c r="F68" s="279" t="s">
        <v>57</v>
      </c>
      <c r="G68" s="87"/>
      <c r="H68" s="279" t="s">
        <v>57</v>
      </c>
      <c r="I68" s="87"/>
      <c r="J68" s="279" t="s">
        <v>57</v>
      </c>
      <c r="K68" s="87"/>
      <c r="L68" s="279" t="s">
        <v>57</v>
      </c>
      <c r="M68" s="87"/>
      <c r="N68" s="279" t="s">
        <v>57</v>
      </c>
      <c r="O68" s="87"/>
      <c r="P68" s="279" t="s">
        <v>57</v>
      </c>
      <c r="Q68" s="87"/>
      <c r="R68" s="279" t="s">
        <v>57</v>
      </c>
      <c r="S68" s="87"/>
      <c r="T68" s="279" t="s">
        <v>57</v>
      </c>
      <c r="U68" s="87"/>
      <c r="V68" s="279" t="s">
        <v>57</v>
      </c>
      <c r="W68" s="87"/>
      <c r="X68" s="279" t="s">
        <v>57</v>
      </c>
      <c r="Y68" s="87"/>
      <c r="Z68" s="279" t="s">
        <v>57</v>
      </c>
      <c r="AA68" s="87"/>
      <c r="AB68" s="279" t="s">
        <v>57</v>
      </c>
      <c r="AC68" s="88"/>
      <c r="AD68" s="308" t="s">
        <v>57</v>
      </c>
      <c r="AE68" s="261"/>
      <c r="AF68" s="441">
        <v>-0.37339145963548515</v>
      </c>
      <c r="AG68" s="229"/>
      <c r="AH68" s="228">
        <v>0.14999429245462492</v>
      </c>
      <c r="AI68" s="229"/>
      <c r="AJ68" s="228">
        <v>0.42562474967533648</v>
      </c>
      <c r="AK68" s="229"/>
      <c r="AL68" s="228">
        <v>0.39710595192251197</v>
      </c>
      <c r="AM68" s="229"/>
      <c r="AN68" s="228">
        <v>0.54304143117634807</v>
      </c>
      <c r="AO68" s="229"/>
      <c r="AP68" s="228">
        <v>0.46124629893211355</v>
      </c>
      <c r="AQ68" s="229"/>
      <c r="AR68" s="228">
        <v>0.86199999999999999</v>
      </c>
      <c r="AS68" s="229"/>
      <c r="AT68" s="228">
        <v>0.112</v>
      </c>
      <c r="AU68" s="229"/>
      <c r="AV68" s="228">
        <v>-0.379</v>
      </c>
      <c r="AW68" s="229"/>
      <c r="AX68" s="228">
        <v>-0.28799999999999998</v>
      </c>
      <c r="AY68" s="229"/>
      <c r="AZ68" s="228">
        <v>0.42699999999999999</v>
      </c>
      <c r="BA68" s="229"/>
      <c r="BB68" s="169">
        <v>-8.8999999999999996E-2</v>
      </c>
      <c r="BC68" s="170"/>
      <c r="BD68" s="215">
        <v>0.113</v>
      </c>
      <c r="BE68" s="216"/>
      <c r="BF68" s="339">
        <v>0.222</v>
      </c>
      <c r="BG68" s="135"/>
      <c r="BH68" s="134">
        <v>-0.59899999999999998</v>
      </c>
      <c r="BI68" s="135"/>
      <c r="BJ68" s="134">
        <v>-0.47199999999999998</v>
      </c>
      <c r="BK68" s="135"/>
      <c r="BL68" s="134">
        <v>-0.42499999999999999</v>
      </c>
      <c r="BM68" s="340"/>
      <c r="BN68" s="135">
        <v>-0.41685921065782428</v>
      </c>
      <c r="BO68" s="135"/>
      <c r="BP68" s="134">
        <v>-0.40267736222523187</v>
      </c>
      <c r="BQ68" s="135"/>
      <c r="BR68" s="134">
        <v>-0.32200000000000001</v>
      </c>
      <c r="BS68" s="135"/>
      <c r="BT68" s="134">
        <v>-0.35977414956110565</v>
      </c>
      <c r="BU68" s="135"/>
      <c r="BV68" s="134">
        <v>-0.46404019608548863</v>
      </c>
      <c r="BW68" s="135"/>
      <c r="BX68" s="134">
        <v>-0.21774564025463428</v>
      </c>
      <c r="BY68" s="135"/>
      <c r="BZ68" s="79">
        <v>-0.437</v>
      </c>
      <c r="CA68" s="71"/>
      <c r="CB68" s="79">
        <v>-0.43099999999999999</v>
      </c>
      <c r="CC68" s="72"/>
      <c r="CD68" s="80">
        <v>-0.38853702492768327</v>
      </c>
      <c r="CE68" s="81"/>
    </row>
    <row r="69" spans="2:85" ht="15" customHeight="1" thickTop="1">
      <c r="B69" s="399" t="s">
        <v>37</v>
      </c>
      <c r="C69" s="400"/>
      <c r="D69" s="400"/>
      <c r="E69" s="401"/>
      <c r="F69" s="107">
        <v>52.274000000000001</v>
      </c>
      <c r="G69" s="283"/>
      <c r="H69" s="106">
        <v>118.776</v>
      </c>
      <c r="I69" s="283"/>
      <c r="J69" s="106">
        <v>86.522000000000006</v>
      </c>
      <c r="K69" s="283"/>
      <c r="L69" s="106">
        <v>93.123999999999995</v>
      </c>
      <c r="M69" s="283"/>
      <c r="N69" s="106">
        <v>53.057000000000002</v>
      </c>
      <c r="O69" s="283"/>
      <c r="P69" s="106">
        <v>80.721000000000004</v>
      </c>
      <c r="Q69" s="283"/>
      <c r="R69" s="106">
        <v>87.372</v>
      </c>
      <c r="S69" s="283"/>
      <c r="T69" s="280">
        <v>85.978999999999999</v>
      </c>
      <c r="U69" s="281"/>
      <c r="V69" s="280">
        <v>164.58699999999999</v>
      </c>
      <c r="W69" s="281"/>
      <c r="X69" s="280">
        <v>189.75</v>
      </c>
      <c r="Y69" s="281"/>
      <c r="Z69" s="280">
        <v>55.887999999999998</v>
      </c>
      <c r="AA69" s="281"/>
      <c r="AB69" s="280" t="s">
        <v>57</v>
      </c>
      <c r="AC69" s="284"/>
      <c r="AD69" s="306">
        <f>F69+H69+J69+L69+N69+P69+R69+T69+V69+X69+Z69</f>
        <v>1068.05</v>
      </c>
      <c r="AE69" s="307"/>
      <c r="AF69" s="303">
        <v>31.957999999999998</v>
      </c>
      <c r="AG69" s="230"/>
      <c r="AH69" s="77">
        <v>147.79499999999999</v>
      </c>
      <c r="AI69" s="230"/>
      <c r="AJ69" s="77">
        <v>90.248000000000005</v>
      </c>
      <c r="AK69" s="230"/>
      <c r="AL69" s="77">
        <v>132.946</v>
      </c>
      <c r="AM69" s="230"/>
      <c r="AN69" s="77">
        <v>133.09800000000001</v>
      </c>
      <c r="AO69" s="450"/>
      <c r="AP69" s="230">
        <v>123.41200000000001</v>
      </c>
      <c r="AQ69" s="230"/>
      <c r="AR69" s="77">
        <v>152.226</v>
      </c>
      <c r="AS69" s="230"/>
      <c r="AT69" s="77">
        <v>120.108</v>
      </c>
      <c r="AU69" s="230"/>
      <c r="AV69" s="77">
        <v>92.141999999999996</v>
      </c>
      <c r="AW69" s="230"/>
      <c r="AX69" s="77">
        <v>132.30799999999999</v>
      </c>
      <c r="AY69" s="230"/>
      <c r="AZ69" s="77">
        <v>110.736</v>
      </c>
      <c r="BA69" s="230"/>
      <c r="BB69" s="171">
        <v>72.111000000000004</v>
      </c>
      <c r="BC69" s="172"/>
      <c r="BD69" s="217">
        <f>SUM(AF69:BC69)</f>
        <v>1339.0880000000004</v>
      </c>
      <c r="BE69" s="218"/>
      <c r="BF69" s="272">
        <v>60.265000000000001</v>
      </c>
      <c r="BG69" s="54"/>
      <c r="BH69" s="53">
        <v>58.454000000000001</v>
      </c>
      <c r="BI69" s="54"/>
      <c r="BJ69" s="53">
        <v>54.970999999999997</v>
      </c>
      <c r="BK69" s="54"/>
      <c r="BL69" s="53">
        <v>81.953000000000003</v>
      </c>
      <c r="BM69" s="153"/>
      <c r="BN69" s="54">
        <v>59.468000000000004</v>
      </c>
      <c r="BO69" s="54"/>
      <c r="BP69" s="53">
        <v>55.417999999999999</v>
      </c>
      <c r="BQ69" s="54"/>
      <c r="BR69" s="53">
        <v>100.568</v>
      </c>
      <c r="BS69" s="54"/>
      <c r="BT69" s="53">
        <v>76.715999999999994</v>
      </c>
      <c r="BU69" s="54"/>
      <c r="BV69" s="53">
        <v>36.164000000000001</v>
      </c>
      <c r="BW69" s="54"/>
      <c r="BX69" s="53">
        <v>92.603999999999999</v>
      </c>
      <c r="BY69" s="54"/>
      <c r="BZ69" s="53">
        <v>76.626999999999995</v>
      </c>
      <c r="CA69" s="54"/>
      <c r="CB69" s="53">
        <v>42.372999999999998</v>
      </c>
      <c r="CC69" s="70"/>
      <c r="CD69" s="66">
        <v>795.58100000000002</v>
      </c>
      <c r="CE69" s="67"/>
    </row>
    <row r="70" spans="2:85" ht="15" customHeight="1" thickBot="1">
      <c r="B70" s="390" t="s">
        <v>38</v>
      </c>
      <c r="C70" s="391"/>
      <c r="D70" s="391"/>
      <c r="E70" s="392"/>
      <c r="F70" s="279" t="s">
        <v>57</v>
      </c>
      <c r="G70" s="87"/>
      <c r="H70" s="279" t="s">
        <v>57</v>
      </c>
      <c r="I70" s="87"/>
      <c r="J70" s="279" t="s">
        <v>57</v>
      </c>
      <c r="K70" s="87"/>
      <c r="L70" s="279" t="s">
        <v>57</v>
      </c>
      <c r="M70" s="87"/>
      <c r="N70" s="279" t="s">
        <v>57</v>
      </c>
      <c r="O70" s="87"/>
      <c r="P70" s="279" t="s">
        <v>57</v>
      </c>
      <c r="Q70" s="87"/>
      <c r="R70" s="279" t="s">
        <v>57</v>
      </c>
      <c r="S70" s="87"/>
      <c r="T70" s="279" t="s">
        <v>57</v>
      </c>
      <c r="U70" s="87"/>
      <c r="V70" s="279" t="s">
        <v>57</v>
      </c>
      <c r="W70" s="87"/>
      <c r="X70" s="279" t="s">
        <v>57</v>
      </c>
      <c r="Y70" s="87"/>
      <c r="Z70" s="279" t="s">
        <v>57</v>
      </c>
      <c r="AA70" s="87"/>
      <c r="AB70" s="279" t="s">
        <v>57</v>
      </c>
      <c r="AC70" s="88"/>
      <c r="AD70" s="308" t="s">
        <v>57</v>
      </c>
      <c r="AE70" s="261"/>
      <c r="AF70" s="299">
        <v>-0.38864445039599038</v>
      </c>
      <c r="AG70" s="88"/>
      <c r="AH70" s="86">
        <v>0.24431703374419067</v>
      </c>
      <c r="AI70" s="88"/>
      <c r="AJ70" s="86">
        <v>4.3064191766255977E-2</v>
      </c>
      <c r="AK70" s="88"/>
      <c r="AL70" s="86">
        <v>0.42762338387526322</v>
      </c>
      <c r="AM70" s="88"/>
      <c r="AN70" s="86">
        <v>1.5085851065834857</v>
      </c>
      <c r="AO70" s="88"/>
      <c r="AP70" s="86">
        <v>0.52887104966489518</v>
      </c>
      <c r="AQ70" s="88"/>
      <c r="AR70" s="86">
        <v>0.74199999999999999</v>
      </c>
      <c r="AS70" s="88"/>
      <c r="AT70" s="86">
        <v>0.39700000000000002</v>
      </c>
      <c r="AU70" s="88"/>
      <c r="AV70" s="86">
        <v>-0.44</v>
      </c>
      <c r="AW70" s="88"/>
      <c r="AX70" s="86">
        <v>-0.30299999999999999</v>
      </c>
      <c r="AY70" s="88"/>
      <c r="AZ70" s="86">
        <v>0.98099999999999998</v>
      </c>
      <c r="BA70" s="88"/>
      <c r="BB70" s="173">
        <v>-0.437</v>
      </c>
      <c r="BC70" s="174"/>
      <c r="BD70" s="219">
        <v>0.11799999999999999</v>
      </c>
      <c r="BE70" s="220"/>
      <c r="BF70" s="299">
        <v>0.88600000000000001</v>
      </c>
      <c r="BG70" s="88"/>
      <c r="BH70" s="86">
        <v>-0.60399999999999998</v>
      </c>
      <c r="BI70" s="88"/>
      <c r="BJ70" s="86">
        <v>-0.39100000000000001</v>
      </c>
      <c r="BK70" s="88"/>
      <c r="BL70" s="86">
        <v>-0.38400000000000001</v>
      </c>
      <c r="BM70" s="87"/>
      <c r="BN70" s="88">
        <v>-0.55300000000000005</v>
      </c>
      <c r="BO70" s="88"/>
      <c r="BP70" s="86">
        <v>-0.55095128512624381</v>
      </c>
      <c r="BQ70" s="88"/>
      <c r="BR70" s="86">
        <v>-0.33900000000000002</v>
      </c>
      <c r="BS70" s="88"/>
      <c r="BT70" s="86">
        <v>-0.36127485263263071</v>
      </c>
      <c r="BU70" s="88"/>
      <c r="BV70" s="86">
        <v>-0.60751882963252368</v>
      </c>
      <c r="BW70" s="88"/>
      <c r="BX70" s="86">
        <v>-0.30008767421471105</v>
      </c>
      <c r="BY70" s="88"/>
      <c r="BZ70" s="79">
        <v>-0.308</v>
      </c>
      <c r="CA70" s="71"/>
      <c r="CB70" s="79">
        <v>-0.41199999999999998</v>
      </c>
      <c r="CC70" s="72"/>
      <c r="CD70" s="80">
        <v>-0.40587847848685088</v>
      </c>
      <c r="CE70" s="81"/>
    </row>
    <row r="71" spans="2:85" ht="15" customHeight="1" thickTop="1">
      <c r="B71" s="399" t="s">
        <v>39</v>
      </c>
      <c r="C71" s="400"/>
      <c r="D71" s="400"/>
      <c r="E71" s="401"/>
      <c r="F71" s="107">
        <v>100.038</v>
      </c>
      <c r="G71" s="283"/>
      <c r="H71" s="106">
        <v>65.191000000000003</v>
      </c>
      <c r="I71" s="283"/>
      <c r="J71" s="106">
        <v>78.263999999999996</v>
      </c>
      <c r="K71" s="283"/>
      <c r="L71" s="106">
        <v>60.087000000000003</v>
      </c>
      <c r="M71" s="283"/>
      <c r="N71" s="106">
        <v>57.173999999999999</v>
      </c>
      <c r="O71" s="283"/>
      <c r="P71" s="106">
        <v>50.66</v>
      </c>
      <c r="Q71" s="283"/>
      <c r="R71" s="106">
        <v>16.292999999999999</v>
      </c>
      <c r="S71" s="283"/>
      <c r="T71" s="280">
        <v>87.471999999999994</v>
      </c>
      <c r="U71" s="281"/>
      <c r="V71" s="280">
        <v>59.292999999999999</v>
      </c>
      <c r="W71" s="281"/>
      <c r="X71" s="280">
        <v>45.661000000000001</v>
      </c>
      <c r="Y71" s="281"/>
      <c r="Z71" s="280">
        <v>75.462999999999994</v>
      </c>
      <c r="AA71" s="281"/>
      <c r="AB71" s="280" t="s">
        <v>57</v>
      </c>
      <c r="AC71" s="284"/>
      <c r="AD71" s="306">
        <f>F71+H71+J71+L71+N71+P71+R71+T71+V71+X71+Z71</f>
        <v>695.596</v>
      </c>
      <c r="AE71" s="307"/>
      <c r="AF71" s="303">
        <v>63.481999999999999</v>
      </c>
      <c r="AG71" s="230"/>
      <c r="AH71" s="77">
        <v>63.765999999999998</v>
      </c>
      <c r="AI71" s="230"/>
      <c r="AJ71" s="77">
        <v>144.67500000000001</v>
      </c>
      <c r="AK71" s="230"/>
      <c r="AL71" s="77">
        <v>81.105999999999995</v>
      </c>
      <c r="AM71" s="230"/>
      <c r="AN71" s="77">
        <v>36.993000000000002</v>
      </c>
      <c r="AO71" s="450"/>
      <c r="AP71" s="230">
        <v>68.567999999999998</v>
      </c>
      <c r="AQ71" s="230"/>
      <c r="AR71" s="77">
        <v>40.771999999999998</v>
      </c>
      <c r="AS71" s="230"/>
      <c r="AT71" s="77">
        <v>72.763000000000005</v>
      </c>
      <c r="AU71" s="230"/>
      <c r="AV71" s="77">
        <v>46.777000000000001</v>
      </c>
      <c r="AW71" s="230"/>
      <c r="AX71" s="77">
        <v>35.305</v>
      </c>
      <c r="AY71" s="230"/>
      <c r="AZ71" s="77">
        <v>76.715000000000003</v>
      </c>
      <c r="BA71" s="230"/>
      <c r="BB71" s="171">
        <v>74.031999999999996</v>
      </c>
      <c r="BC71" s="172"/>
      <c r="BD71" s="217">
        <f>SUM(AF71:BC71)</f>
        <v>804.95400000000006</v>
      </c>
      <c r="BE71" s="218"/>
      <c r="BF71" s="272">
        <v>56.372</v>
      </c>
      <c r="BG71" s="54"/>
      <c r="BH71" s="53">
        <v>26.326000000000001</v>
      </c>
      <c r="BI71" s="54"/>
      <c r="BJ71" s="53">
        <v>69.071299999999994</v>
      </c>
      <c r="BK71" s="54"/>
      <c r="BL71" s="53">
        <v>41.09</v>
      </c>
      <c r="BM71" s="153"/>
      <c r="BN71" s="54">
        <v>39.719000000000001</v>
      </c>
      <c r="BO71" s="54"/>
      <c r="BP71" s="53">
        <v>59.256</v>
      </c>
      <c r="BQ71" s="54"/>
      <c r="BR71" s="53">
        <v>30.309000000000001</v>
      </c>
      <c r="BS71" s="54"/>
      <c r="BT71" s="53">
        <v>46.765000000000001</v>
      </c>
      <c r="BU71" s="54"/>
      <c r="BV71" s="53">
        <v>38.290999999999997</v>
      </c>
      <c r="BW71" s="54"/>
      <c r="BX71" s="53">
        <v>38.512</v>
      </c>
      <c r="BY71" s="54"/>
      <c r="BZ71" s="53">
        <v>28.96</v>
      </c>
      <c r="CA71" s="54"/>
      <c r="CB71" s="53">
        <v>40.75</v>
      </c>
      <c r="CC71" s="70"/>
      <c r="CD71" s="66">
        <v>515.42129999999997</v>
      </c>
      <c r="CE71" s="67"/>
    </row>
    <row r="72" spans="2:85" ht="15" customHeight="1" thickBot="1">
      <c r="B72" s="393" t="s">
        <v>40</v>
      </c>
      <c r="C72" s="394"/>
      <c r="D72" s="394"/>
      <c r="E72" s="395"/>
      <c r="F72" s="279" t="s">
        <v>57</v>
      </c>
      <c r="G72" s="87"/>
      <c r="H72" s="279" t="s">
        <v>57</v>
      </c>
      <c r="I72" s="87"/>
      <c r="J72" s="279" t="s">
        <v>57</v>
      </c>
      <c r="K72" s="87"/>
      <c r="L72" s="279" t="s">
        <v>57</v>
      </c>
      <c r="M72" s="87"/>
      <c r="N72" s="279" t="s">
        <v>57</v>
      </c>
      <c r="O72" s="87"/>
      <c r="P72" s="279" t="s">
        <v>57</v>
      </c>
      <c r="Q72" s="87"/>
      <c r="R72" s="279" t="s">
        <v>57</v>
      </c>
      <c r="S72" s="87"/>
      <c r="T72" s="279" t="s">
        <v>57</v>
      </c>
      <c r="U72" s="87"/>
      <c r="V72" s="279" t="s">
        <v>57</v>
      </c>
      <c r="W72" s="87"/>
      <c r="X72" s="279" t="s">
        <v>57</v>
      </c>
      <c r="Y72" s="87"/>
      <c r="Z72" s="279" t="s">
        <v>57</v>
      </c>
      <c r="AA72" s="87"/>
      <c r="AB72" s="279" t="s">
        <v>57</v>
      </c>
      <c r="AC72" s="88"/>
      <c r="AD72" s="308" t="s">
        <v>57</v>
      </c>
      <c r="AE72" s="261"/>
      <c r="AF72" s="148">
        <v>-0.36542113996681258</v>
      </c>
      <c r="AG72" s="56"/>
      <c r="AH72" s="55">
        <v>-2.1858845546164463E-2</v>
      </c>
      <c r="AI72" s="56"/>
      <c r="AJ72" s="55">
        <v>0.84855105795768204</v>
      </c>
      <c r="AK72" s="56"/>
      <c r="AL72" s="55">
        <v>0.34980944297435368</v>
      </c>
      <c r="AM72" s="56"/>
      <c r="AN72" s="55">
        <v>-0.35297512855493751</v>
      </c>
      <c r="AO72" s="56"/>
      <c r="AP72" s="55">
        <v>0.35349388077378596</v>
      </c>
      <c r="AQ72" s="56"/>
      <c r="AR72" s="55">
        <v>1.5024243540170628</v>
      </c>
      <c r="AS72" s="56"/>
      <c r="AT72" s="55">
        <v>-0.16800000000000001</v>
      </c>
      <c r="AU72" s="56"/>
      <c r="AV72" s="55">
        <v>-0.21099999999999999</v>
      </c>
      <c r="AW72" s="56"/>
      <c r="AX72" s="55">
        <v>-0.22700000000000001</v>
      </c>
      <c r="AY72" s="56"/>
      <c r="AZ72" s="55">
        <v>1.7000000000000001E-2</v>
      </c>
      <c r="BA72" s="56"/>
      <c r="BB72" s="175">
        <v>1.2949999999999999</v>
      </c>
      <c r="BC72" s="176"/>
      <c r="BD72" s="208">
        <v>0.106</v>
      </c>
      <c r="BE72" s="209"/>
      <c r="BF72" s="148">
        <v>-0.112</v>
      </c>
      <c r="BG72" s="56"/>
      <c r="BH72" s="55">
        <v>-0.58699999999999997</v>
      </c>
      <c r="BI72" s="56"/>
      <c r="BJ72" s="55">
        <v>-0.52300000000000002</v>
      </c>
      <c r="BK72" s="56"/>
      <c r="BL72" s="55">
        <v>-0.49299999999999999</v>
      </c>
      <c r="BM72" s="154"/>
      <c r="BN72" s="56">
        <v>7.3999999999999996E-2</v>
      </c>
      <c r="BO72" s="56"/>
      <c r="BP72" s="55">
        <v>-0.13580679033951693</v>
      </c>
      <c r="BQ72" s="56"/>
      <c r="BR72" s="55">
        <v>-0.25700000000000001</v>
      </c>
      <c r="BS72" s="56"/>
      <c r="BT72" s="55">
        <v>-0.35729697785962655</v>
      </c>
      <c r="BU72" s="56"/>
      <c r="BV72" s="55">
        <v>-0.18141394274964195</v>
      </c>
      <c r="BW72" s="56"/>
      <c r="BX72" s="55">
        <v>9.0836991927488953E-2</v>
      </c>
      <c r="BY72" s="56"/>
      <c r="BZ72" s="131">
        <v>-0.623</v>
      </c>
      <c r="CA72" s="73"/>
      <c r="CB72" s="131">
        <v>0.45</v>
      </c>
      <c r="CC72" s="74"/>
      <c r="CD72" s="506">
        <v>-0.35968850393935559</v>
      </c>
      <c r="CE72" s="507"/>
    </row>
    <row r="73" spans="2:85" ht="15" customHeight="1">
      <c r="B73" s="380" t="s">
        <v>3</v>
      </c>
      <c r="C73" s="380"/>
      <c r="D73" s="1" t="s">
        <v>36</v>
      </c>
      <c r="U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T73" s="26"/>
      <c r="AU73" s="26"/>
    </row>
    <row r="74" spans="2:85" ht="15" customHeight="1">
      <c r="B74" s="380" t="s">
        <v>4</v>
      </c>
      <c r="C74" s="380"/>
      <c r="D74" s="3" t="s">
        <v>10</v>
      </c>
      <c r="BN74" s="26"/>
      <c r="BO74" s="26"/>
    </row>
    <row r="75" spans="2:85" ht="15" customHeight="1">
      <c r="B75" s="2"/>
      <c r="C75" s="2"/>
      <c r="D75" s="3"/>
    </row>
    <row r="76" spans="2:85" ht="15" customHeight="1">
      <c r="B76" s="2"/>
      <c r="C76" s="2"/>
      <c r="D76" s="3"/>
      <c r="BD76" s="12" t="s">
        <v>88</v>
      </c>
    </row>
    <row r="77" spans="2:85" ht="15" customHeight="1">
      <c r="B77" s="5" t="s">
        <v>42</v>
      </c>
      <c r="AS77" s="18"/>
    </row>
    <row r="78" spans="2:85" ht="15" customHeight="1" thickBot="1">
      <c r="B78" s="5"/>
      <c r="AW78" s="18"/>
      <c r="CE78" s="18" t="s">
        <v>20</v>
      </c>
    </row>
    <row r="79" spans="2:85" ht="15" customHeight="1" thickBot="1">
      <c r="B79" s="373"/>
      <c r="C79" s="374"/>
      <c r="D79" s="374"/>
      <c r="E79" s="375"/>
      <c r="F79" s="59">
        <v>42385</v>
      </c>
      <c r="G79" s="58"/>
      <c r="H79" s="59">
        <v>42417</v>
      </c>
      <c r="I79" s="59"/>
      <c r="J79" s="57">
        <v>42460</v>
      </c>
      <c r="K79" s="59"/>
      <c r="L79" s="57">
        <v>42461</v>
      </c>
      <c r="M79" s="59"/>
      <c r="N79" s="57">
        <v>42492</v>
      </c>
      <c r="O79" s="58"/>
      <c r="P79" s="59">
        <v>42523</v>
      </c>
      <c r="Q79" s="59"/>
      <c r="R79" s="57">
        <v>42554</v>
      </c>
      <c r="S79" s="59"/>
      <c r="T79" s="57">
        <v>42586</v>
      </c>
      <c r="U79" s="58"/>
      <c r="V79" s="57">
        <v>42618</v>
      </c>
      <c r="W79" s="58"/>
      <c r="X79" s="57">
        <v>42649</v>
      </c>
      <c r="Y79" s="58"/>
      <c r="Z79" s="59">
        <v>42681</v>
      </c>
      <c r="AA79" s="59"/>
      <c r="AB79" s="57">
        <v>42712</v>
      </c>
      <c r="AC79" s="166"/>
      <c r="AD79" s="180" t="s">
        <v>79</v>
      </c>
      <c r="AE79" s="181"/>
      <c r="AF79" s="149">
        <v>42736</v>
      </c>
      <c r="AG79" s="59"/>
      <c r="AH79" s="57">
        <v>42768</v>
      </c>
      <c r="AI79" s="59"/>
      <c r="AJ79" s="57">
        <v>42797</v>
      </c>
      <c r="AK79" s="58"/>
      <c r="AL79" s="59">
        <v>42829</v>
      </c>
      <c r="AM79" s="59"/>
      <c r="AN79" s="57">
        <v>42860</v>
      </c>
      <c r="AO79" s="59"/>
      <c r="AP79" s="57">
        <v>42892</v>
      </c>
      <c r="AQ79" s="59"/>
      <c r="AR79" s="57">
        <v>42923</v>
      </c>
      <c r="AS79" s="58"/>
      <c r="AT79" s="191">
        <v>42955</v>
      </c>
      <c r="AU79" s="212"/>
      <c r="AV79" s="191">
        <v>42987</v>
      </c>
      <c r="AW79" s="212"/>
      <c r="AX79" s="191">
        <v>43018</v>
      </c>
      <c r="AY79" s="212"/>
      <c r="AZ79" s="191">
        <v>43050</v>
      </c>
      <c r="BA79" s="191"/>
      <c r="BB79" s="57">
        <v>43081</v>
      </c>
      <c r="BC79" s="166"/>
      <c r="BD79" s="137" t="s">
        <v>84</v>
      </c>
      <c r="BE79" s="138"/>
      <c r="BF79" s="149">
        <v>43111</v>
      </c>
      <c r="BG79" s="59"/>
      <c r="BH79" s="57">
        <v>43143</v>
      </c>
      <c r="BI79" s="59"/>
      <c r="BJ79" s="57">
        <v>43172</v>
      </c>
      <c r="BK79" s="59"/>
      <c r="BL79" s="57">
        <v>43204</v>
      </c>
      <c r="BM79" s="59"/>
      <c r="BN79" s="57">
        <v>43235</v>
      </c>
      <c r="BO79" s="59"/>
      <c r="BP79" s="57">
        <v>43267</v>
      </c>
      <c r="BQ79" s="59"/>
      <c r="BR79" s="57">
        <v>43298</v>
      </c>
      <c r="BS79" s="59"/>
      <c r="BT79" s="57">
        <v>43330</v>
      </c>
      <c r="BU79" s="59"/>
      <c r="BV79" s="57">
        <v>43362</v>
      </c>
      <c r="BW79" s="59"/>
      <c r="BX79" s="57">
        <v>43393</v>
      </c>
      <c r="BY79" s="58"/>
      <c r="BZ79" s="59">
        <v>43425</v>
      </c>
      <c r="CA79" s="59"/>
      <c r="CB79" s="57">
        <v>43456</v>
      </c>
      <c r="CC79" s="166"/>
      <c r="CD79" s="137" t="s">
        <v>84</v>
      </c>
      <c r="CE79" s="138"/>
    </row>
    <row r="80" spans="2:85" ht="15" customHeight="1" thickTop="1">
      <c r="B80" s="387" t="s">
        <v>19</v>
      </c>
      <c r="C80" s="388"/>
      <c r="D80" s="388"/>
      <c r="E80" s="389"/>
      <c r="F80" s="284">
        <v>508.83300000000003</v>
      </c>
      <c r="G80" s="281"/>
      <c r="H80" s="280">
        <v>460.47800000000001</v>
      </c>
      <c r="I80" s="281"/>
      <c r="J80" s="284">
        <v>482.60899999999998</v>
      </c>
      <c r="K80" s="284"/>
      <c r="L80" s="280">
        <v>499.404</v>
      </c>
      <c r="M80" s="284"/>
      <c r="N80" s="280">
        <v>539.03</v>
      </c>
      <c r="O80" s="281"/>
      <c r="P80" s="284">
        <v>520.07799999999997</v>
      </c>
      <c r="Q80" s="284"/>
      <c r="R80" s="280">
        <v>534.87400000000002</v>
      </c>
      <c r="S80" s="284"/>
      <c r="T80" s="280">
        <v>530.74099999999999</v>
      </c>
      <c r="U80" s="284"/>
      <c r="V80" s="280">
        <v>506.93299999999999</v>
      </c>
      <c r="W80" s="281"/>
      <c r="X80" s="284">
        <v>549.40800000000002</v>
      </c>
      <c r="Y80" s="284"/>
      <c r="Z80" s="280">
        <v>557.06299999999999</v>
      </c>
      <c r="AA80" s="284"/>
      <c r="AB80" s="280">
        <v>577.05100000000004</v>
      </c>
      <c r="AC80" s="297"/>
      <c r="AD80" s="329">
        <f>F80+H80+J80+L80+N80+P80+R80+T80+V80+X80+Z80+AB80</f>
        <v>6266.5020000000013</v>
      </c>
      <c r="AE80" s="330"/>
      <c r="AF80" s="301">
        <v>597.9</v>
      </c>
      <c r="AG80" s="136"/>
      <c r="AH80" s="60">
        <v>530.39599999999996</v>
      </c>
      <c r="AI80" s="136"/>
      <c r="AJ80" s="60">
        <v>542.36099999999999</v>
      </c>
      <c r="AK80" s="61"/>
      <c r="AL80" s="62">
        <v>561.09900000000005</v>
      </c>
      <c r="AM80" s="62"/>
      <c r="AN80" s="60">
        <v>571.38900000000001</v>
      </c>
      <c r="AO80" s="62"/>
      <c r="AP80" s="60">
        <v>610.97500000000002</v>
      </c>
      <c r="AQ80" s="62"/>
      <c r="AR80" s="60">
        <v>574.48400000000004</v>
      </c>
      <c r="AS80" s="62"/>
      <c r="AT80" s="60">
        <v>585.02800000000002</v>
      </c>
      <c r="AU80" s="62"/>
      <c r="AV80" s="60">
        <v>586.976</v>
      </c>
      <c r="AW80" s="62"/>
      <c r="AX80" s="60">
        <v>624.88</v>
      </c>
      <c r="AY80" s="62"/>
      <c r="AZ80" s="60">
        <v>560.65899999999999</v>
      </c>
      <c r="BA80" s="62"/>
      <c r="BB80" s="60">
        <v>552.048</v>
      </c>
      <c r="BC80" s="452"/>
      <c r="BD80" s="206">
        <f>SUM(AF80:BC80)</f>
        <v>6898.1949999999988</v>
      </c>
      <c r="BE80" s="207"/>
      <c r="BF80" s="301">
        <v>564.82100000000003</v>
      </c>
      <c r="BG80" s="62"/>
      <c r="BH80" s="60">
        <v>496.08</v>
      </c>
      <c r="BI80" s="62"/>
      <c r="BJ80" s="60">
        <v>547.30799999999999</v>
      </c>
      <c r="BK80" s="62"/>
      <c r="BL80" s="60">
        <v>559.42100000000005</v>
      </c>
      <c r="BM80" s="62"/>
      <c r="BN80" s="60">
        <v>575.08699999999999</v>
      </c>
      <c r="BO80" s="62"/>
      <c r="BP80" s="60">
        <v>577.08699999999999</v>
      </c>
      <c r="BQ80" s="62"/>
      <c r="BR80" s="60">
        <v>626.64400000000001</v>
      </c>
      <c r="BS80" s="62"/>
      <c r="BT80" s="60">
        <v>593.25099999999998</v>
      </c>
      <c r="BU80" s="62"/>
      <c r="BV80" s="60">
        <v>626.95600000000002</v>
      </c>
      <c r="BW80" s="62"/>
      <c r="BX80" s="60">
        <v>659.47400000000005</v>
      </c>
      <c r="BY80" s="61"/>
      <c r="BZ80" s="62">
        <v>581.726</v>
      </c>
      <c r="CA80" s="62"/>
      <c r="CB80" s="60">
        <v>606.53800000000001</v>
      </c>
      <c r="CC80" s="452"/>
      <c r="CD80" s="206">
        <v>7014.393</v>
      </c>
      <c r="CE80" s="207"/>
    </row>
    <row r="81" spans="2:83" ht="15" customHeight="1" thickBot="1">
      <c r="B81" s="393" t="s">
        <v>7</v>
      </c>
      <c r="C81" s="394"/>
      <c r="D81" s="394"/>
      <c r="E81" s="395"/>
      <c r="F81" s="65">
        <v>-0.11600000000000001</v>
      </c>
      <c r="G81" s="64"/>
      <c r="H81" s="63">
        <v>0.11799999999999999</v>
      </c>
      <c r="I81" s="64"/>
      <c r="J81" s="65">
        <v>-0.18099999999999999</v>
      </c>
      <c r="K81" s="65"/>
      <c r="L81" s="63">
        <v>-0.154</v>
      </c>
      <c r="M81" s="65"/>
      <c r="N81" s="63">
        <v>-0.10199999999999999</v>
      </c>
      <c r="O81" s="64"/>
      <c r="P81" s="65">
        <v>-9.7000000000000003E-2</v>
      </c>
      <c r="Q81" s="65"/>
      <c r="R81" s="63">
        <v>-0.1</v>
      </c>
      <c r="S81" s="65"/>
      <c r="T81" s="63">
        <v>-0.17</v>
      </c>
      <c r="U81" s="65"/>
      <c r="V81" s="63">
        <v>-0.129</v>
      </c>
      <c r="W81" s="65"/>
      <c r="X81" s="63">
        <f>-0.006</f>
        <v>-6.0000000000000001E-3</v>
      </c>
      <c r="Y81" s="65"/>
      <c r="Z81" s="63">
        <v>5.6000000000000001E-2</v>
      </c>
      <c r="AA81" s="65"/>
      <c r="AB81" s="63">
        <v>0.06</v>
      </c>
      <c r="AC81" s="189"/>
      <c r="AD81" s="331">
        <v>-9.0999999999999998E-2</v>
      </c>
      <c r="AE81" s="332"/>
      <c r="AF81" s="300">
        <f>0.175</f>
        <v>0.17499999999999999</v>
      </c>
      <c r="AG81" s="55"/>
      <c r="AH81" s="157">
        <v>0.152</v>
      </c>
      <c r="AI81" s="55"/>
      <c r="AJ81" s="157">
        <v>0.124</v>
      </c>
      <c r="AK81" s="157"/>
      <c r="AL81" s="154">
        <v>0.124</v>
      </c>
      <c r="AM81" s="55"/>
      <c r="AN81" s="157">
        <v>0.06</v>
      </c>
      <c r="AO81" s="55"/>
      <c r="AP81" s="157">
        <v>0.17499999999999999</v>
      </c>
      <c r="AQ81" s="55"/>
      <c r="AR81" s="157">
        <v>7.3999999999999996E-2</v>
      </c>
      <c r="AS81" s="55"/>
      <c r="AT81" s="157">
        <v>0.10199999999999999</v>
      </c>
      <c r="AU81" s="55"/>
      <c r="AV81" s="157">
        <v>0.158</v>
      </c>
      <c r="AW81" s="55"/>
      <c r="AX81" s="63">
        <v>0.13700000000000001</v>
      </c>
      <c r="AY81" s="65"/>
      <c r="AZ81" s="63">
        <v>6.0000000000000001E-3</v>
      </c>
      <c r="BA81" s="65"/>
      <c r="BB81" s="157">
        <v>-4.2999999999999997E-2</v>
      </c>
      <c r="BC81" s="293"/>
      <c r="BD81" s="68">
        <v>0.10100000000000001</v>
      </c>
      <c r="BE81" s="69"/>
      <c r="BF81" s="300">
        <v>-5.5E-2</v>
      </c>
      <c r="BG81" s="55"/>
      <c r="BH81" s="157">
        <v>-6.5000000000000002E-2</v>
      </c>
      <c r="BI81" s="55"/>
      <c r="BJ81" s="157">
        <v>8.9999999999999993E-3</v>
      </c>
      <c r="BK81" s="55"/>
      <c r="BL81" s="63">
        <v>-3.0000000000000001E-3</v>
      </c>
      <c r="BM81" s="65"/>
      <c r="BN81" s="63">
        <v>6.471948182411591E-3</v>
      </c>
      <c r="BO81" s="65"/>
      <c r="BP81" s="63">
        <v>-5.54654445762921E-2</v>
      </c>
      <c r="BQ81" s="65"/>
      <c r="BR81" s="63">
        <v>9.0999999999999998E-2</v>
      </c>
      <c r="BS81" s="65"/>
      <c r="BT81" s="63">
        <v>1.4055737503162247E-2</v>
      </c>
      <c r="BU81" s="65"/>
      <c r="BV81" s="63">
        <v>6.8111813770920904E-2</v>
      </c>
      <c r="BW81" s="65"/>
      <c r="BX81" s="63">
        <v>5.5361029317628985E-2</v>
      </c>
      <c r="BY81" s="64"/>
      <c r="BZ81" s="65">
        <v>3.757542463422503E-2</v>
      </c>
      <c r="CA81" s="65"/>
      <c r="CB81" s="63">
        <v>9.8705185056371825E-2</v>
      </c>
      <c r="CC81" s="189"/>
      <c r="CD81" s="68">
        <v>1.6844696329982201E-2</v>
      </c>
      <c r="CE81" s="69"/>
    </row>
    <row r="82" spans="2:83" ht="15" customHeight="1">
      <c r="B82" s="380" t="s">
        <v>4</v>
      </c>
      <c r="C82" s="380"/>
      <c r="D82" s="3" t="s">
        <v>91</v>
      </c>
      <c r="AL82" s="26"/>
      <c r="AM82" s="26"/>
      <c r="AQ82" s="26"/>
    </row>
    <row r="83" spans="2:83" ht="15" customHeight="1">
      <c r="B83" s="2"/>
      <c r="C83" s="2"/>
      <c r="D83" s="3"/>
      <c r="AL83" s="26"/>
      <c r="AM83" s="26"/>
      <c r="AQ83" s="26"/>
    </row>
    <row r="84" spans="2:83" ht="15" customHeight="1">
      <c r="AQ84" s="26"/>
    </row>
    <row r="85" spans="2:83" ht="15" customHeight="1">
      <c r="B85" s="5" t="s">
        <v>43</v>
      </c>
      <c r="AS85" s="18"/>
    </row>
    <row r="86" spans="2:83" ht="15" customHeight="1" thickBot="1">
      <c r="B86" s="5"/>
      <c r="AT86" s="35"/>
      <c r="AU86" s="35"/>
      <c r="BO86" s="18"/>
      <c r="CC86" s="18" t="s">
        <v>45</v>
      </c>
    </row>
    <row r="87" spans="2:83" ht="15" customHeight="1" thickBot="1">
      <c r="B87" s="373"/>
      <c r="C87" s="374"/>
      <c r="D87" s="374"/>
      <c r="E87" s="375"/>
      <c r="F87" s="59">
        <v>42385</v>
      </c>
      <c r="G87" s="59"/>
      <c r="H87" s="57">
        <v>42417</v>
      </c>
      <c r="I87" s="58"/>
      <c r="J87" s="57">
        <v>42447</v>
      </c>
      <c r="K87" s="58"/>
      <c r="L87" s="57">
        <v>42479</v>
      </c>
      <c r="M87" s="59"/>
      <c r="N87" s="57">
        <v>42492</v>
      </c>
      <c r="O87" s="58"/>
      <c r="P87" s="57">
        <v>42522</v>
      </c>
      <c r="Q87" s="58"/>
      <c r="R87" s="57">
        <v>42553</v>
      </c>
      <c r="S87" s="58"/>
      <c r="T87" s="57">
        <v>42585</v>
      </c>
      <c r="U87" s="58"/>
      <c r="V87" s="57">
        <v>42617</v>
      </c>
      <c r="W87" s="58"/>
      <c r="X87" s="57">
        <v>42649</v>
      </c>
      <c r="Y87" s="58"/>
      <c r="Z87" s="59">
        <v>42681</v>
      </c>
      <c r="AA87" s="59"/>
      <c r="AB87" s="57">
        <v>42712</v>
      </c>
      <c r="AC87" s="166"/>
      <c r="AD87" s="180" t="s">
        <v>79</v>
      </c>
      <c r="AE87" s="181"/>
      <c r="AF87" s="149">
        <v>42736</v>
      </c>
      <c r="AG87" s="58"/>
      <c r="AH87" s="59">
        <v>42768</v>
      </c>
      <c r="AI87" s="59"/>
      <c r="AJ87" s="57">
        <v>42797</v>
      </c>
      <c r="AK87" s="58"/>
      <c r="AL87" s="59">
        <v>42829</v>
      </c>
      <c r="AM87" s="59"/>
      <c r="AN87" s="57">
        <v>42860</v>
      </c>
      <c r="AO87" s="58"/>
      <c r="AP87" s="59">
        <v>42892</v>
      </c>
      <c r="AQ87" s="59"/>
      <c r="AR87" s="57">
        <v>42923</v>
      </c>
      <c r="AS87" s="58"/>
      <c r="AT87" s="191">
        <v>42955</v>
      </c>
      <c r="AU87" s="212"/>
      <c r="AV87" s="191">
        <v>42987</v>
      </c>
      <c r="AW87" s="212"/>
      <c r="AX87" s="191">
        <v>43018</v>
      </c>
      <c r="AY87" s="212"/>
      <c r="AZ87" s="191">
        <v>43050</v>
      </c>
      <c r="BA87" s="212"/>
      <c r="BB87" s="57">
        <v>43081</v>
      </c>
      <c r="BC87" s="166"/>
      <c r="BD87" s="180" t="s">
        <v>84</v>
      </c>
      <c r="BE87" s="181"/>
      <c r="BF87" s="149">
        <v>43111</v>
      </c>
      <c r="BG87" s="58"/>
      <c r="BH87" s="59">
        <v>43133</v>
      </c>
      <c r="BI87" s="59"/>
      <c r="BJ87" s="57">
        <v>43162</v>
      </c>
      <c r="BK87" s="59"/>
      <c r="BL87" s="57">
        <v>43194</v>
      </c>
      <c r="BM87" s="59"/>
      <c r="BN87" s="57">
        <v>43225</v>
      </c>
      <c r="BO87" s="59"/>
      <c r="BP87" s="57">
        <v>43257</v>
      </c>
      <c r="BQ87" s="59"/>
      <c r="BR87" s="57">
        <v>43288</v>
      </c>
      <c r="BS87" s="59"/>
      <c r="BT87" s="57">
        <v>43320</v>
      </c>
      <c r="BU87" s="59"/>
      <c r="BV87" s="57">
        <v>43352</v>
      </c>
      <c r="BW87" s="59"/>
      <c r="BX87" s="57">
        <v>43383</v>
      </c>
      <c r="BY87" s="58"/>
      <c r="BZ87" s="59">
        <v>43415</v>
      </c>
      <c r="CA87" s="59"/>
      <c r="CB87" s="57">
        <v>43446</v>
      </c>
      <c r="CC87" s="166"/>
      <c r="CD87" s="180" t="s">
        <v>84</v>
      </c>
      <c r="CE87" s="181"/>
    </row>
    <row r="88" spans="2:83" ht="15" customHeight="1" thickTop="1">
      <c r="B88" s="387" t="s">
        <v>31</v>
      </c>
      <c r="C88" s="388"/>
      <c r="D88" s="388"/>
      <c r="E88" s="389"/>
      <c r="F88" s="85">
        <v>1213</v>
      </c>
      <c r="G88" s="136"/>
      <c r="H88" s="83">
        <v>1141</v>
      </c>
      <c r="I88" s="302"/>
      <c r="J88" s="83">
        <v>1239</v>
      </c>
      <c r="K88" s="302"/>
      <c r="L88" s="83">
        <v>1107</v>
      </c>
      <c r="M88" s="136"/>
      <c r="N88" s="354">
        <v>1073</v>
      </c>
      <c r="O88" s="354"/>
      <c r="P88" s="83">
        <v>925</v>
      </c>
      <c r="Q88" s="302"/>
      <c r="R88" s="83">
        <v>1013</v>
      </c>
      <c r="S88" s="302"/>
      <c r="T88" s="83">
        <v>982</v>
      </c>
      <c r="U88" s="302"/>
      <c r="V88" s="83">
        <v>1025</v>
      </c>
      <c r="W88" s="302"/>
      <c r="X88" s="83">
        <v>1053</v>
      </c>
      <c r="Y88" s="302"/>
      <c r="Z88" s="85">
        <v>1078</v>
      </c>
      <c r="AA88" s="136"/>
      <c r="AB88" s="83">
        <v>1166</v>
      </c>
      <c r="AC88" s="316"/>
      <c r="AD88" s="317">
        <f>H88+F88+J88+L88+N88+P88+R88+T88+V88+X88+Z88+AB88</f>
        <v>13015</v>
      </c>
      <c r="AE88" s="318"/>
      <c r="AF88" s="325">
        <v>1260</v>
      </c>
      <c r="AG88" s="302"/>
      <c r="AH88" s="85">
        <v>1180</v>
      </c>
      <c r="AI88" s="136"/>
      <c r="AJ88" s="83">
        <v>1296</v>
      </c>
      <c r="AK88" s="302"/>
      <c r="AL88" s="85">
        <v>1224</v>
      </c>
      <c r="AM88" s="136"/>
      <c r="AN88" s="83">
        <v>1123</v>
      </c>
      <c r="AO88" s="302"/>
      <c r="AP88" s="85">
        <v>985</v>
      </c>
      <c r="AQ88" s="136"/>
      <c r="AR88" s="83">
        <v>1095</v>
      </c>
      <c r="AS88" s="302"/>
      <c r="AT88" s="83">
        <v>1054</v>
      </c>
      <c r="AU88" s="302"/>
      <c r="AV88" s="83">
        <v>1034</v>
      </c>
      <c r="AW88" s="302"/>
      <c r="AX88" s="83">
        <v>1150</v>
      </c>
      <c r="AY88" s="302"/>
      <c r="AZ88" s="83">
        <v>1115</v>
      </c>
      <c r="BA88" s="136"/>
      <c r="BB88" s="186">
        <v>1150</v>
      </c>
      <c r="BC88" s="187"/>
      <c r="BD88" s="213">
        <f>SUM(AF88:BC88)</f>
        <v>13666</v>
      </c>
      <c r="BE88" s="214"/>
      <c r="BF88" s="325">
        <v>1237</v>
      </c>
      <c r="BG88" s="302"/>
      <c r="BH88" s="85">
        <v>1119</v>
      </c>
      <c r="BI88" s="136"/>
      <c r="BJ88" s="83">
        <v>1331</v>
      </c>
      <c r="BK88" s="136"/>
      <c r="BL88" s="83">
        <v>1199</v>
      </c>
      <c r="BM88" s="136"/>
      <c r="BN88" s="83">
        <v>1231</v>
      </c>
      <c r="BO88" s="136"/>
      <c r="BP88" s="83">
        <v>1058</v>
      </c>
      <c r="BQ88" s="136"/>
      <c r="BR88" s="83">
        <v>1071</v>
      </c>
      <c r="BS88" s="136"/>
      <c r="BT88" s="83">
        <v>1079</v>
      </c>
      <c r="BU88" s="136"/>
      <c r="BV88" s="83">
        <v>1055</v>
      </c>
      <c r="BW88" s="85"/>
      <c r="BX88" s="83">
        <v>1124</v>
      </c>
      <c r="BY88" s="84"/>
      <c r="BZ88" s="85">
        <v>1083</v>
      </c>
      <c r="CA88" s="85"/>
      <c r="CB88" s="83">
        <v>1105</v>
      </c>
      <c r="CC88" s="498"/>
      <c r="CD88" s="479">
        <v>13692</v>
      </c>
      <c r="CE88" s="480"/>
    </row>
    <row r="89" spans="2:83" ht="15" customHeight="1" thickBot="1">
      <c r="B89" s="405" t="s">
        <v>7</v>
      </c>
      <c r="C89" s="406"/>
      <c r="D89" s="406"/>
      <c r="E89" s="407"/>
      <c r="F89" s="88">
        <v>2.3E-2</v>
      </c>
      <c r="G89" s="231"/>
      <c r="H89" s="86">
        <v>-3.3000000000000002E-2</v>
      </c>
      <c r="I89" s="326"/>
      <c r="J89" s="86">
        <v>-4.3999999999999997E-2</v>
      </c>
      <c r="K89" s="326"/>
      <c r="L89" s="86">
        <v>-9.7000000000000003E-2</v>
      </c>
      <c r="M89" s="231"/>
      <c r="N89" s="438">
        <v>-8.3000000000000004E-2</v>
      </c>
      <c r="O89" s="438"/>
      <c r="P89" s="86">
        <v>-0.13600000000000001</v>
      </c>
      <c r="Q89" s="326"/>
      <c r="R89" s="86">
        <v>-8.5000000000000006E-2</v>
      </c>
      <c r="S89" s="326"/>
      <c r="T89" s="86">
        <v>-0.11799999999999999</v>
      </c>
      <c r="U89" s="326"/>
      <c r="V89" s="86">
        <v>-2.4E-2</v>
      </c>
      <c r="W89" s="326"/>
      <c r="X89" s="86">
        <v>-8.5000000000000006E-2</v>
      </c>
      <c r="Y89" s="326"/>
      <c r="Z89" s="88">
        <v>-3.4000000000000002E-2</v>
      </c>
      <c r="AA89" s="231"/>
      <c r="AB89" s="86">
        <v>3.4000000000000002E-2</v>
      </c>
      <c r="AC89" s="319"/>
      <c r="AD89" s="335">
        <v>-5.7000000000000002E-2</v>
      </c>
      <c r="AE89" s="336"/>
      <c r="AF89" s="299">
        <v>3.9E-2</v>
      </c>
      <c r="AG89" s="326"/>
      <c r="AH89" s="88">
        <v>3.4000000000000002E-2</v>
      </c>
      <c r="AI89" s="231"/>
      <c r="AJ89" s="86">
        <v>4.5999999999999999E-2</v>
      </c>
      <c r="AK89" s="326"/>
      <c r="AL89" s="88">
        <v>0.106</v>
      </c>
      <c r="AM89" s="231"/>
      <c r="AN89" s="86">
        <v>4.7E-2</v>
      </c>
      <c r="AO89" s="326"/>
      <c r="AP89" s="88">
        <v>6.5000000000000002E-2</v>
      </c>
      <c r="AQ89" s="231"/>
      <c r="AR89" s="86">
        <v>8.1000000000000003E-2</v>
      </c>
      <c r="AS89" s="231"/>
      <c r="AT89" s="86">
        <v>7.2999999999999995E-2</v>
      </c>
      <c r="AU89" s="231"/>
      <c r="AV89" s="86">
        <v>8.9999999999999993E-3</v>
      </c>
      <c r="AW89" s="231"/>
      <c r="AX89" s="86">
        <v>9.1999999999999998E-2</v>
      </c>
      <c r="AY89" s="231"/>
      <c r="AZ89" s="86">
        <v>3.4000000000000002E-2</v>
      </c>
      <c r="BA89" s="231"/>
      <c r="BB89" s="86">
        <v>-1.4E-2</v>
      </c>
      <c r="BC89" s="188"/>
      <c r="BD89" s="215">
        <v>0.05</v>
      </c>
      <c r="BE89" s="216"/>
      <c r="BF89" s="299">
        <v>-1.7999999999999999E-2</v>
      </c>
      <c r="BG89" s="326"/>
      <c r="BH89" s="88">
        <v>-5.1999999999999998E-2</v>
      </c>
      <c r="BI89" s="231"/>
      <c r="BJ89" s="86">
        <v>2.7E-2</v>
      </c>
      <c r="BK89" s="231"/>
      <c r="BL89" s="86">
        <v>-0.02</v>
      </c>
      <c r="BM89" s="231"/>
      <c r="BN89" s="86">
        <v>9.6000000000000002E-2</v>
      </c>
      <c r="BO89" s="231"/>
      <c r="BP89" s="86">
        <v>7.3999999999999996E-2</v>
      </c>
      <c r="BQ89" s="231"/>
      <c r="BR89" s="86">
        <v>-2.1999999999999999E-2</v>
      </c>
      <c r="BS89" s="231"/>
      <c r="BT89" s="86">
        <v>2.371916508538896E-2</v>
      </c>
      <c r="BU89" s="231"/>
      <c r="BV89" s="86">
        <v>2.0309477756286221E-2</v>
      </c>
      <c r="BW89" s="88"/>
      <c r="BX89" s="86">
        <v>-2.2608695652173938E-2</v>
      </c>
      <c r="BY89" s="87"/>
      <c r="BZ89" s="88">
        <v>-2.8699551569506765E-2</v>
      </c>
      <c r="CA89" s="88"/>
      <c r="CB89" s="86">
        <v>-3.9130434782608692E-2</v>
      </c>
      <c r="CC89" s="249"/>
      <c r="CD89" s="337">
        <v>1.9025318308210082E-3</v>
      </c>
      <c r="CE89" s="338"/>
    </row>
    <row r="90" spans="2:83" ht="15" customHeight="1" thickTop="1">
      <c r="B90" s="387" t="s">
        <v>32</v>
      </c>
      <c r="C90" s="388"/>
      <c r="D90" s="388"/>
      <c r="E90" s="389"/>
      <c r="F90" s="85">
        <v>17188</v>
      </c>
      <c r="G90" s="302"/>
      <c r="H90" s="83">
        <v>17509</v>
      </c>
      <c r="I90" s="302"/>
      <c r="J90" s="85">
        <v>17359</v>
      </c>
      <c r="K90" s="302"/>
      <c r="L90" s="83">
        <v>15401</v>
      </c>
      <c r="M90" s="302"/>
      <c r="N90" s="83">
        <v>15414</v>
      </c>
      <c r="O90" s="302"/>
      <c r="P90" s="83">
        <v>14571</v>
      </c>
      <c r="Q90" s="302"/>
      <c r="R90" s="83">
        <v>17215</v>
      </c>
      <c r="S90" s="302"/>
      <c r="T90" s="83">
        <v>17456</v>
      </c>
      <c r="U90" s="302"/>
      <c r="V90" s="83">
        <v>18663</v>
      </c>
      <c r="W90" s="302"/>
      <c r="X90" s="83">
        <v>19312</v>
      </c>
      <c r="Y90" s="302"/>
      <c r="Z90" s="85">
        <v>19333</v>
      </c>
      <c r="AA90" s="136"/>
      <c r="AB90" s="83">
        <v>20486</v>
      </c>
      <c r="AC90" s="316"/>
      <c r="AD90" s="317">
        <v>209908</v>
      </c>
      <c r="AE90" s="318"/>
      <c r="AF90" s="325">
        <v>22313</v>
      </c>
      <c r="AG90" s="302"/>
      <c r="AH90" s="85">
        <v>20385</v>
      </c>
      <c r="AI90" s="136"/>
      <c r="AJ90" s="83">
        <v>21198</v>
      </c>
      <c r="AK90" s="302"/>
      <c r="AL90" s="85">
        <v>19879</v>
      </c>
      <c r="AM90" s="136"/>
      <c r="AN90" s="83">
        <v>20532</v>
      </c>
      <c r="AO90" s="302"/>
      <c r="AP90" s="85">
        <v>18362.599999999999</v>
      </c>
      <c r="AQ90" s="136"/>
      <c r="AR90" s="83">
        <v>20751</v>
      </c>
      <c r="AS90" s="136"/>
      <c r="AT90" s="83">
        <v>20025</v>
      </c>
      <c r="AU90" s="136"/>
      <c r="AV90" s="83">
        <v>18432</v>
      </c>
      <c r="AW90" s="136"/>
      <c r="AX90" s="83">
        <v>21352.5</v>
      </c>
      <c r="AY90" s="136"/>
      <c r="AZ90" s="83">
        <v>19856</v>
      </c>
      <c r="BA90" s="136"/>
      <c r="BB90" s="186">
        <v>21599</v>
      </c>
      <c r="BC90" s="187"/>
      <c r="BD90" s="213">
        <v>244684</v>
      </c>
      <c r="BE90" s="214"/>
      <c r="BF90" s="325">
        <v>20239</v>
      </c>
      <c r="BG90" s="302"/>
      <c r="BH90" s="85">
        <v>19700</v>
      </c>
      <c r="BI90" s="136"/>
      <c r="BJ90" s="83">
        <v>21992</v>
      </c>
      <c r="BK90" s="136"/>
      <c r="BL90" s="83">
        <v>21570</v>
      </c>
      <c r="BM90" s="136"/>
      <c r="BN90" s="83">
        <v>22569</v>
      </c>
      <c r="BO90" s="136"/>
      <c r="BP90" s="83">
        <v>19835</v>
      </c>
      <c r="BQ90" s="136"/>
      <c r="BR90" s="83">
        <v>22284</v>
      </c>
      <c r="BS90" s="136"/>
      <c r="BT90" s="83">
        <v>21940</v>
      </c>
      <c r="BU90" s="136"/>
      <c r="BV90" s="83">
        <v>22212</v>
      </c>
      <c r="BW90" s="85"/>
      <c r="BX90" s="83">
        <v>21564</v>
      </c>
      <c r="BY90" s="84"/>
      <c r="BZ90" s="85">
        <v>20949</v>
      </c>
      <c r="CA90" s="85"/>
      <c r="CB90" s="83">
        <v>21214</v>
      </c>
      <c r="CC90" s="498"/>
      <c r="CD90" s="479">
        <v>256068</v>
      </c>
      <c r="CE90" s="480"/>
    </row>
    <row r="91" spans="2:83" ht="15" customHeight="1" thickBot="1">
      <c r="B91" s="381" t="s">
        <v>7</v>
      </c>
      <c r="C91" s="382"/>
      <c r="D91" s="382"/>
      <c r="E91" s="383"/>
      <c r="F91" s="65">
        <v>-0.106</v>
      </c>
      <c r="G91" s="64"/>
      <c r="H91" s="63">
        <v>-6.2E-2</v>
      </c>
      <c r="I91" s="64"/>
      <c r="J91" s="65">
        <v>-0.127</v>
      </c>
      <c r="K91" s="64"/>
      <c r="L91" s="63">
        <v>-0.20100000000000001</v>
      </c>
      <c r="M91" s="64"/>
      <c r="N91" s="63">
        <v>-0.22800000000000001</v>
      </c>
      <c r="O91" s="64"/>
      <c r="P91" s="63">
        <v>-5.5E-2</v>
      </c>
      <c r="Q91" s="64"/>
      <c r="R91" s="63">
        <v>-2.1999999999999999E-2</v>
      </c>
      <c r="S91" s="64"/>
      <c r="T91" s="63">
        <v>-1.9E-2</v>
      </c>
      <c r="U91" s="64"/>
      <c r="V91" s="63">
        <v>0.221</v>
      </c>
      <c r="W91" s="64"/>
      <c r="X91" s="63">
        <v>6.5000000000000002E-2</v>
      </c>
      <c r="Y91" s="64"/>
      <c r="Z91" s="65">
        <v>1E-3</v>
      </c>
      <c r="AA91" s="65"/>
      <c r="AB91" s="63">
        <v>0.24299999999999999</v>
      </c>
      <c r="AC91" s="189"/>
      <c r="AD91" s="262">
        <v>-3.3000000000000002E-2</v>
      </c>
      <c r="AE91" s="255"/>
      <c r="AF91" s="444">
        <v>0.29799999999999999</v>
      </c>
      <c r="AG91" s="64"/>
      <c r="AH91" s="65">
        <v>0.16400000000000001</v>
      </c>
      <c r="AI91" s="65"/>
      <c r="AJ91" s="63">
        <v>0.221</v>
      </c>
      <c r="AK91" s="64"/>
      <c r="AL91" s="65">
        <v>0.29099999999999998</v>
      </c>
      <c r="AM91" s="65"/>
      <c r="AN91" s="63">
        <v>0.33200000000000002</v>
      </c>
      <c r="AO91" s="64"/>
      <c r="AP91" s="65">
        <v>0.26</v>
      </c>
      <c r="AQ91" s="65"/>
      <c r="AR91" s="63">
        <v>0.20499999999999999</v>
      </c>
      <c r="AS91" s="65"/>
      <c r="AT91" s="63">
        <v>0.14699999999999999</v>
      </c>
      <c r="AU91" s="65"/>
      <c r="AV91" s="63">
        <v>-1.2E-2</v>
      </c>
      <c r="AW91" s="65"/>
      <c r="AX91" s="63">
        <v>0.106</v>
      </c>
      <c r="AY91" s="65"/>
      <c r="AZ91" s="63">
        <v>2.7E-2</v>
      </c>
      <c r="BA91" s="65"/>
      <c r="BB91" s="63">
        <v>5.3999999999999999E-2</v>
      </c>
      <c r="BC91" s="189"/>
      <c r="BD91" s="453">
        <v>0.16600000000000001</v>
      </c>
      <c r="BE91" s="454"/>
      <c r="BF91" s="444">
        <v>-9.2999999999999999E-2</v>
      </c>
      <c r="BG91" s="64"/>
      <c r="BH91" s="65">
        <v>-3.4000000000000002E-2</v>
      </c>
      <c r="BI91" s="65"/>
      <c r="BJ91" s="63">
        <v>3.6999999999999998E-2</v>
      </c>
      <c r="BK91" s="65"/>
      <c r="BL91" s="63">
        <v>8.5000000000000006E-2</v>
      </c>
      <c r="BM91" s="65"/>
      <c r="BN91" s="63">
        <v>9.9000000000000005E-2</v>
      </c>
      <c r="BO91" s="65"/>
      <c r="BP91" s="63">
        <v>0.08</v>
      </c>
      <c r="BQ91" s="65"/>
      <c r="BR91" s="63">
        <v>7.3999999999999996E-2</v>
      </c>
      <c r="BS91" s="65"/>
      <c r="BT91" s="63">
        <v>9.6000000000000002E-2</v>
      </c>
      <c r="BU91" s="65"/>
      <c r="BV91" s="63">
        <v>0.20509120107640055</v>
      </c>
      <c r="BW91" s="65"/>
      <c r="BX91" s="63">
        <v>1.2774751080217861E-2</v>
      </c>
      <c r="BY91" s="64"/>
      <c r="BZ91" s="65">
        <v>5.6642792292948663E-2</v>
      </c>
      <c r="CA91" s="65"/>
      <c r="CB91" s="63">
        <v>-1.7816577639414244E-2</v>
      </c>
      <c r="CC91" s="189"/>
      <c r="CD91" s="68">
        <v>4.6913741684013965E-2</v>
      </c>
      <c r="CE91" s="69"/>
    </row>
    <row r="92" spans="2:83" ht="15" customHeight="1">
      <c r="B92" s="380" t="s">
        <v>3</v>
      </c>
      <c r="C92" s="380"/>
      <c r="D92" s="12" t="s">
        <v>44</v>
      </c>
      <c r="AU92" s="26"/>
    </row>
    <row r="93" spans="2:83" ht="15" customHeight="1">
      <c r="B93" s="380" t="s">
        <v>4</v>
      </c>
      <c r="C93" s="380"/>
      <c r="D93" s="3" t="s">
        <v>46</v>
      </c>
      <c r="AG93" s="26"/>
      <c r="AI93" s="6"/>
    </row>
    <row r="94" spans="2:83" ht="15" customHeight="1">
      <c r="B94" s="2"/>
      <c r="C94" s="2"/>
      <c r="D94" s="3"/>
      <c r="AG94" s="26"/>
      <c r="AI94" s="6"/>
      <c r="AX94" s="26"/>
    </row>
    <row r="95" spans="2:83" ht="15" customHeight="1">
      <c r="B95" s="2"/>
      <c r="C95" s="2"/>
      <c r="D95" s="3"/>
      <c r="AG95" s="26"/>
      <c r="AI95" s="6"/>
      <c r="AX95" s="26"/>
    </row>
    <row r="96" spans="2:83" ht="15" customHeight="1">
      <c r="B96" s="5" t="s">
        <v>75</v>
      </c>
      <c r="AS96" s="18"/>
    </row>
    <row r="97" spans="2:83" ht="15" customHeight="1" thickBot="1">
      <c r="B97" s="5"/>
      <c r="AU97" s="35"/>
      <c r="BM97" s="18"/>
      <c r="CE97" s="18" t="s">
        <v>77</v>
      </c>
    </row>
    <row r="98" spans="2:83" ht="15" customHeight="1" thickBot="1">
      <c r="B98" s="373"/>
      <c r="C98" s="374"/>
      <c r="D98" s="374"/>
      <c r="E98" s="375"/>
      <c r="F98" s="59">
        <v>42385</v>
      </c>
      <c r="G98" s="58"/>
      <c r="H98" s="59">
        <v>42417</v>
      </c>
      <c r="I98" s="58"/>
      <c r="J98" s="59">
        <v>42460</v>
      </c>
      <c r="K98" s="58"/>
      <c r="L98" s="59">
        <v>42461</v>
      </c>
      <c r="M98" s="58"/>
      <c r="N98" s="59">
        <v>42492</v>
      </c>
      <c r="O98" s="58"/>
      <c r="P98" s="59">
        <v>42524</v>
      </c>
      <c r="Q98" s="58"/>
      <c r="R98" s="59">
        <v>42555</v>
      </c>
      <c r="S98" s="58"/>
      <c r="T98" s="59">
        <v>42587</v>
      </c>
      <c r="U98" s="58"/>
      <c r="V98" s="59">
        <v>42619</v>
      </c>
      <c r="W98" s="58"/>
      <c r="X98" s="57">
        <v>42649</v>
      </c>
      <c r="Y98" s="59"/>
      <c r="Z98" s="57">
        <v>42680</v>
      </c>
      <c r="AA98" s="58"/>
      <c r="AB98" s="57">
        <v>42710</v>
      </c>
      <c r="AC98" s="166"/>
      <c r="AD98" s="180" t="s">
        <v>79</v>
      </c>
      <c r="AE98" s="305"/>
      <c r="AF98" s="149">
        <v>42741</v>
      </c>
      <c r="AG98" s="58"/>
      <c r="AH98" s="57">
        <v>42773</v>
      </c>
      <c r="AI98" s="58"/>
      <c r="AJ98" s="57">
        <v>42797</v>
      </c>
      <c r="AK98" s="59"/>
      <c r="AL98" s="57">
        <v>42829</v>
      </c>
      <c r="AM98" s="59"/>
      <c r="AN98" s="57">
        <v>42860</v>
      </c>
      <c r="AO98" s="58"/>
      <c r="AP98" s="57">
        <v>42892</v>
      </c>
      <c r="AQ98" s="58"/>
      <c r="AR98" s="191">
        <v>42923</v>
      </c>
      <c r="AS98" s="212"/>
      <c r="AT98" s="191">
        <v>42955</v>
      </c>
      <c r="AU98" s="212"/>
      <c r="AV98" s="191">
        <v>42987</v>
      </c>
      <c r="AW98" s="212"/>
      <c r="AX98" s="191">
        <v>43018</v>
      </c>
      <c r="AY98" s="212"/>
      <c r="AZ98" s="191">
        <v>43050</v>
      </c>
      <c r="BA98" s="212"/>
      <c r="BB98" s="57">
        <v>43081</v>
      </c>
      <c r="BC98" s="166"/>
      <c r="BD98" s="180" t="s">
        <v>84</v>
      </c>
      <c r="BE98" s="181"/>
      <c r="BF98" s="149">
        <v>43111</v>
      </c>
      <c r="BG98" s="59"/>
      <c r="BH98" s="57">
        <v>43143</v>
      </c>
      <c r="BI98" s="59"/>
      <c r="BJ98" s="57">
        <v>43172</v>
      </c>
      <c r="BK98" s="59"/>
      <c r="BL98" s="57">
        <v>43204</v>
      </c>
      <c r="BM98" s="59"/>
      <c r="BN98" s="57">
        <v>43235</v>
      </c>
      <c r="BO98" s="59"/>
      <c r="BP98" s="57">
        <v>43267</v>
      </c>
      <c r="BQ98" s="58"/>
      <c r="BR98" s="57">
        <v>43298</v>
      </c>
      <c r="BS98" s="59"/>
      <c r="BT98" s="57">
        <v>43330</v>
      </c>
      <c r="BU98" s="59"/>
      <c r="BV98" s="57">
        <v>43362</v>
      </c>
      <c r="BW98" s="58"/>
      <c r="BX98" s="59">
        <v>43393</v>
      </c>
      <c r="BY98" s="59"/>
      <c r="BZ98" s="57">
        <v>43405</v>
      </c>
      <c r="CA98" s="59"/>
      <c r="CB98" s="57">
        <v>43436</v>
      </c>
      <c r="CC98" s="166"/>
      <c r="CD98" s="180" t="s">
        <v>84</v>
      </c>
      <c r="CE98" s="181"/>
    </row>
    <row r="99" spans="2:83" ht="15" customHeight="1" thickTop="1">
      <c r="B99" s="387" t="s">
        <v>15</v>
      </c>
      <c r="C99" s="388"/>
      <c r="D99" s="388"/>
      <c r="E99" s="389"/>
      <c r="F99" s="84">
        <v>224.32</v>
      </c>
      <c r="G99" s="354"/>
      <c r="H99" s="84">
        <v>223.80799999999999</v>
      </c>
      <c r="I99" s="354"/>
      <c r="J99" s="84">
        <v>213.708</v>
      </c>
      <c r="K99" s="354"/>
      <c r="L99" s="84">
        <v>174.964</v>
      </c>
      <c r="M99" s="354"/>
      <c r="N99" s="84">
        <v>156.376</v>
      </c>
      <c r="O99" s="354"/>
      <c r="P99" s="84">
        <v>160.06100000000001</v>
      </c>
      <c r="Q99" s="354"/>
      <c r="R99" s="84">
        <v>189.797</v>
      </c>
      <c r="S99" s="354"/>
      <c r="T99" s="283">
        <v>180.459</v>
      </c>
      <c r="U99" s="313"/>
      <c r="V99" s="283">
        <v>167.125</v>
      </c>
      <c r="W99" s="313"/>
      <c r="X99" s="283">
        <v>189.369</v>
      </c>
      <c r="Y99" s="313"/>
      <c r="Z99" s="283">
        <v>201.858</v>
      </c>
      <c r="AA99" s="313"/>
      <c r="AB99" s="283">
        <v>254.86</v>
      </c>
      <c r="AC99" s="313"/>
      <c r="AD99" s="306">
        <v>2336.7440000000001</v>
      </c>
      <c r="AE99" s="107"/>
      <c r="AF99" s="445">
        <v>270.36599999999999</v>
      </c>
      <c r="AG99" s="177"/>
      <c r="AH99" s="177">
        <v>221.03299999999999</v>
      </c>
      <c r="AI99" s="177"/>
      <c r="AJ99" s="177">
        <v>241.26599999999999</v>
      </c>
      <c r="AK99" s="177"/>
      <c r="AL99" s="177">
        <v>225.85300000000001</v>
      </c>
      <c r="AM99" s="177"/>
      <c r="AN99" s="177">
        <v>174.245</v>
      </c>
      <c r="AO99" s="177"/>
      <c r="AP99" s="177">
        <v>169.93600000000001</v>
      </c>
      <c r="AQ99" s="177"/>
      <c r="AR99" s="177">
        <v>201.5</v>
      </c>
      <c r="AS99" s="178"/>
      <c r="AT99" s="177">
        <v>191.12200000000001</v>
      </c>
      <c r="AU99" s="178"/>
      <c r="AV99" s="177">
        <v>175.339</v>
      </c>
      <c r="AW99" s="178"/>
      <c r="AX99" s="177">
        <v>180.827</v>
      </c>
      <c r="AY99" s="178"/>
      <c r="AZ99" s="177">
        <v>193.62700000000001</v>
      </c>
      <c r="BA99" s="178"/>
      <c r="BB99" s="177">
        <v>268.18700000000001</v>
      </c>
      <c r="BC99" s="178"/>
      <c r="BD99" s="184">
        <f>SUM(AF99:BC99)</f>
        <v>2513.3009999999999</v>
      </c>
      <c r="BE99" s="185"/>
      <c r="BF99" s="485">
        <v>254.52600000000001</v>
      </c>
      <c r="BG99" s="89"/>
      <c r="BH99" s="89">
        <v>236.17099999999999</v>
      </c>
      <c r="BI99" s="91"/>
      <c r="BJ99" s="89">
        <v>239.429</v>
      </c>
      <c r="BK99" s="91"/>
      <c r="BL99" s="89">
        <v>201.702</v>
      </c>
      <c r="BM99" s="91"/>
      <c r="BN99" s="89">
        <v>164.96700000000001</v>
      </c>
      <c r="BO99" s="91"/>
      <c r="BP99" s="89">
        <v>177</v>
      </c>
      <c r="BQ99" s="90"/>
      <c r="BR99" s="89">
        <v>201.166</v>
      </c>
      <c r="BS99" s="91"/>
      <c r="BT99" s="89">
        <v>189.84</v>
      </c>
      <c r="BU99" s="91"/>
      <c r="BV99" s="89">
        <v>162.06800000000001</v>
      </c>
      <c r="BW99" s="90"/>
      <c r="BX99" s="91">
        <v>185.68199999999999</v>
      </c>
      <c r="BY99" s="91"/>
      <c r="BZ99" s="89">
        <v>220.494</v>
      </c>
      <c r="CA99" s="91"/>
      <c r="CB99" s="89">
        <v>251.44200000000001</v>
      </c>
      <c r="CC99" s="496"/>
      <c r="CD99" s="306">
        <v>2484.1689999999999</v>
      </c>
      <c r="CE99" s="307"/>
    </row>
    <row r="100" spans="2:83" ht="15" customHeight="1" thickBot="1">
      <c r="B100" s="381" t="s">
        <v>7</v>
      </c>
      <c r="C100" s="382"/>
      <c r="D100" s="382"/>
      <c r="E100" s="383"/>
      <c r="F100" s="355" t="s">
        <v>57</v>
      </c>
      <c r="G100" s="356"/>
      <c r="H100" s="355" t="s">
        <v>57</v>
      </c>
      <c r="I100" s="356"/>
      <c r="J100" s="355" t="s">
        <v>57</v>
      </c>
      <c r="K100" s="356"/>
      <c r="L100" s="355" t="s">
        <v>57</v>
      </c>
      <c r="M100" s="356"/>
      <c r="N100" s="355" t="s">
        <v>57</v>
      </c>
      <c r="O100" s="356"/>
      <c r="P100" s="355" t="s">
        <v>57</v>
      </c>
      <c r="Q100" s="356"/>
      <c r="R100" s="355" t="s">
        <v>57</v>
      </c>
      <c r="S100" s="356"/>
      <c r="T100" s="355" t="s">
        <v>57</v>
      </c>
      <c r="U100" s="356"/>
      <c r="V100" s="355" t="s">
        <v>57</v>
      </c>
      <c r="W100" s="356"/>
      <c r="X100" s="355" t="s">
        <v>57</v>
      </c>
      <c r="Y100" s="356"/>
      <c r="Z100" s="355" t="s">
        <v>57</v>
      </c>
      <c r="AA100" s="356"/>
      <c r="AB100" s="356" t="s">
        <v>57</v>
      </c>
      <c r="AC100" s="451"/>
      <c r="AD100" s="64">
        <v>2.4E-2</v>
      </c>
      <c r="AE100" s="63"/>
      <c r="AF100" s="446">
        <v>0.20499999999999999</v>
      </c>
      <c r="AG100" s="179"/>
      <c r="AH100" s="179">
        <v>-1.2E-2</v>
      </c>
      <c r="AI100" s="179"/>
      <c r="AJ100" s="179">
        <v>0.129</v>
      </c>
      <c r="AK100" s="179"/>
      <c r="AL100" s="179">
        <v>0.29099999999999998</v>
      </c>
      <c r="AM100" s="179"/>
      <c r="AN100" s="179">
        <v>0.114</v>
      </c>
      <c r="AO100" s="179"/>
      <c r="AP100" s="179">
        <v>6.2E-2</v>
      </c>
      <c r="AQ100" s="179"/>
      <c r="AR100" s="179">
        <v>6.2E-2</v>
      </c>
      <c r="AS100" s="92"/>
      <c r="AT100" s="179">
        <v>5.8999999999999997E-2</v>
      </c>
      <c r="AU100" s="92"/>
      <c r="AV100" s="179">
        <v>4.9000000000000002E-2</v>
      </c>
      <c r="AW100" s="92"/>
      <c r="AX100" s="179">
        <v>-4.4999999999999998E-2</v>
      </c>
      <c r="AY100" s="92"/>
      <c r="AZ100" s="179">
        <v>-4.1000000000000002E-2</v>
      </c>
      <c r="BA100" s="92"/>
      <c r="BB100" s="179">
        <v>5.1999999999999998E-2</v>
      </c>
      <c r="BC100" s="92"/>
      <c r="BD100" s="210">
        <f>BD99/AD99-1</f>
        <v>7.5556843197200907E-2</v>
      </c>
      <c r="BE100" s="211"/>
      <c r="BF100" s="446">
        <v>-5.7000000000000002E-2</v>
      </c>
      <c r="BG100" s="92"/>
      <c r="BH100" s="92">
        <v>6.8000000000000005E-2</v>
      </c>
      <c r="BI100" s="94"/>
      <c r="BJ100" s="92">
        <v>-8.0000000000000002E-3</v>
      </c>
      <c r="BK100" s="94"/>
      <c r="BL100" s="92">
        <v>-0.107</v>
      </c>
      <c r="BM100" s="94"/>
      <c r="BN100" s="92">
        <v>-5.344786036423721E-2</v>
      </c>
      <c r="BO100" s="94"/>
      <c r="BP100" s="92">
        <v>0.04</v>
      </c>
      <c r="BQ100" s="93"/>
      <c r="BR100" s="92">
        <v>-1.6575682382133916E-3</v>
      </c>
      <c r="BS100" s="94"/>
      <c r="BT100" s="92">
        <v>-6.6973629133528778E-3</v>
      </c>
      <c r="BU100" s="94"/>
      <c r="BV100" s="92">
        <v>-7.5687667889060561E-2</v>
      </c>
      <c r="BW100" s="93"/>
      <c r="BX100" s="94">
        <v>2.684886659624941E-2</v>
      </c>
      <c r="BY100" s="94"/>
      <c r="BZ100" s="92">
        <v>0.1387564750783723</v>
      </c>
      <c r="CA100" s="94"/>
      <c r="CB100" s="92">
        <v>-6.2437776626011021E-2</v>
      </c>
      <c r="CC100" s="497"/>
      <c r="CD100" s="323">
        <v>-1.159113054902694E-2</v>
      </c>
      <c r="CE100" s="324"/>
    </row>
    <row r="101" spans="2:83" ht="15" customHeight="1">
      <c r="B101" s="380" t="s">
        <v>3</v>
      </c>
      <c r="C101" s="380"/>
      <c r="D101" s="1" t="s">
        <v>76</v>
      </c>
      <c r="AE101" s="42"/>
      <c r="AG101" s="45"/>
      <c r="AH101" s="46"/>
      <c r="AI101" s="45"/>
      <c r="AJ101" s="46"/>
      <c r="AK101" s="45"/>
      <c r="AL101" s="46"/>
      <c r="AM101" s="45"/>
      <c r="AN101" s="46"/>
      <c r="AO101" s="45"/>
      <c r="AP101" s="46"/>
      <c r="AQ101" s="45"/>
      <c r="AR101" s="46"/>
      <c r="AS101" s="45"/>
      <c r="AT101" s="47"/>
      <c r="AU101" s="45"/>
      <c r="AV101" s="47"/>
      <c r="AW101" s="45"/>
      <c r="AX101" s="47"/>
      <c r="AY101" s="45"/>
      <c r="AZ101" s="46"/>
      <c r="BA101" s="45"/>
      <c r="BB101" s="46"/>
      <c r="BC101" s="45"/>
      <c r="BD101" s="46"/>
      <c r="BE101" s="45"/>
    </row>
    <row r="102" spans="2:83" ht="15" customHeight="1">
      <c r="B102" s="380" t="s">
        <v>4</v>
      </c>
      <c r="C102" s="380"/>
      <c r="D102" s="3" t="s">
        <v>10</v>
      </c>
      <c r="R102" s="44"/>
      <c r="AE102" s="42"/>
      <c r="BD102" s="32"/>
      <c r="BE102" s="37" t="s">
        <v>88</v>
      </c>
    </row>
    <row r="103" spans="2:83" ht="15" customHeight="1">
      <c r="B103" s="2"/>
      <c r="C103" s="2"/>
      <c r="D103" s="3"/>
      <c r="S103" s="41"/>
      <c r="AE103" s="41"/>
      <c r="BD103" s="32"/>
    </row>
    <row r="104" spans="2:83" ht="15" customHeight="1">
      <c r="B104" s="2"/>
      <c r="C104" s="2"/>
      <c r="D104" s="3"/>
      <c r="S104" s="43"/>
      <c r="AE104" s="28"/>
      <c r="BD104" s="32"/>
    </row>
    <row r="105" spans="2:83" ht="15" customHeight="1">
      <c r="B105" s="5" t="s">
        <v>33</v>
      </c>
      <c r="S105" s="28"/>
      <c r="AR105" s="26"/>
      <c r="AS105" s="33"/>
      <c r="BD105" s="32"/>
    </row>
    <row r="106" spans="2:83" ht="15" customHeight="1" thickBot="1">
      <c r="B106" s="5"/>
      <c r="BD106" s="26"/>
      <c r="BO106" s="33"/>
      <c r="CE106" s="33" t="s">
        <v>34</v>
      </c>
    </row>
    <row r="107" spans="2:83" ht="15" customHeight="1" thickBot="1">
      <c r="B107" s="373"/>
      <c r="C107" s="374"/>
      <c r="D107" s="374"/>
      <c r="E107" s="375"/>
      <c r="F107" s="59">
        <v>42385</v>
      </c>
      <c r="G107" s="58"/>
      <c r="H107" s="59">
        <v>42417</v>
      </c>
      <c r="I107" s="59"/>
      <c r="J107" s="57">
        <v>42460</v>
      </c>
      <c r="K107" s="58"/>
      <c r="L107" s="57">
        <v>42479</v>
      </c>
      <c r="M107" s="59"/>
      <c r="N107" s="57">
        <v>42492</v>
      </c>
      <c r="O107" s="58"/>
      <c r="P107" s="59">
        <v>42524</v>
      </c>
      <c r="Q107" s="59"/>
      <c r="R107" s="57">
        <v>42555</v>
      </c>
      <c r="S107" s="59"/>
      <c r="T107" s="57">
        <v>42586</v>
      </c>
      <c r="U107" s="59"/>
      <c r="V107" s="57">
        <v>42618</v>
      </c>
      <c r="W107" s="58"/>
      <c r="X107" s="57">
        <v>42649</v>
      </c>
      <c r="Y107" s="59"/>
      <c r="Z107" s="57">
        <v>42681</v>
      </c>
      <c r="AA107" s="58"/>
      <c r="AB107" s="57">
        <v>42712</v>
      </c>
      <c r="AC107" s="166"/>
      <c r="AD107" s="180" t="s">
        <v>79</v>
      </c>
      <c r="AE107" s="181"/>
      <c r="AF107" s="59">
        <v>42741</v>
      </c>
      <c r="AG107" s="58"/>
      <c r="AH107" s="59">
        <v>42773</v>
      </c>
      <c r="AI107" s="58"/>
      <c r="AJ107" s="59">
        <v>42802</v>
      </c>
      <c r="AK107" s="58"/>
      <c r="AL107" s="59">
        <v>42834</v>
      </c>
      <c r="AM107" s="58"/>
      <c r="AN107" s="59">
        <v>42865</v>
      </c>
      <c r="AO107" s="58"/>
      <c r="AP107" s="59">
        <v>42897</v>
      </c>
      <c r="AQ107" s="59"/>
      <c r="AR107" s="57">
        <v>42928</v>
      </c>
      <c r="AS107" s="59"/>
      <c r="AT107" s="190">
        <v>42955</v>
      </c>
      <c r="AU107" s="191"/>
      <c r="AV107" s="190">
        <v>42987</v>
      </c>
      <c r="AW107" s="191"/>
      <c r="AX107" s="190">
        <v>43018</v>
      </c>
      <c r="AY107" s="191"/>
      <c r="AZ107" s="190">
        <v>43050</v>
      </c>
      <c r="BA107" s="191"/>
      <c r="BB107" s="57">
        <v>43081</v>
      </c>
      <c r="BC107" s="166"/>
      <c r="BD107" s="180" t="s">
        <v>85</v>
      </c>
      <c r="BE107" s="181"/>
      <c r="BF107" s="149">
        <v>43111</v>
      </c>
      <c r="BG107" s="59"/>
      <c r="BH107" s="57">
        <v>43143</v>
      </c>
      <c r="BI107" s="59"/>
      <c r="BJ107" s="57">
        <v>43172</v>
      </c>
      <c r="BK107" s="58"/>
      <c r="BL107" s="57">
        <v>43191</v>
      </c>
      <c r="BM107" s="58"/>
      <c r="BN107" s="57">
        <v>43222</v>
      </c>
      <c r="BO107" s="58"/>
      <c r="BP107" s="57">
        <v>43254</v>
      </c>
      <c r="BQ107" s="58"/>
      <c r="BR107" s="57">
        <v>43285</v>
      </c>
      <c r="BS107" s="58"/>
      <c r="BT107" s="57">
        <v>43317</v>
      </c>
      <c r="BU107" s="58"/>
      <c r="BV107" s="57">
        <v>43349</v>
      </c>
      <c r="BW107" s="58"/>
      <c r="BX107" s="57">
        <v>43380</v>
      </c>
      <c r="BY107" s="58"/>
      <c r="BZ107" s="57">
        <v>43412</v>
      </c>
      <c r="CA107" s="58"/>
      <c r="CB107" s="57">
        <v>43443</v>
      </c>
      <c r="CC107" s="58"/>
      <c r="CD107" s="180" t="s">
        <v>85</v>
      </c>
      <c r="CE107" s="181"/>
    </row>
    <row r="108" spans="2:83" ht="15" customHeight="1" thickTop="1" thickBot="1">
      <c r="B108" s="384" t="s">
        <v>15</v>
      </c>
      <c r="C108" s="385"/>
      <c r="D108" s="385"/>
      <c r="E108" s="386"/>
      <c r="F108" s="322">
        <v>10452</v>
      </c>
      <c r="G108" s="95"/>
      <c r="H108" s="322">
        <v>10459</v>
      </c>
      <c r="I108" s="95"/>
      <c r="J108" s="322">
        <v>10452</v>
      </c>
      <c r="K108" s="151"/>
      <c r="L108" s="95">
        <v>10452</v>
      </c>
      <c r="M108" s="151"/>
      <c r="N108" s="95">
        <v>10447</v>
      </c>
      <c r="O108" s="95"/>
      <c r="P108" s="322">
        <v>10447</v>
      </c>
      <c r="Q108" s="95"/>
      <c r="R108" s="322">
        <v>10498</v>
      </c>
      <c r="S108" s="95"/>
      <c r="T108" s="322">
        <v>10449</v>
      </c>
      <c r="U108" s="95"/>
      <c r="V108" s="322">
        <v>10449</v>
      </c>
      <c r="W108" s="95"/>
      <c r="X108" s="322">
        <v>10499</v>
      </c>
      <c r="Y108" s="95"/>
      <c r="Z108" s="322">
        <v>10376</v>
      </c>
      <c r="AA108" s="151"/>
      <c r="AB108" s="327">
        <v>10369</v>
      </c>
      <c r="AC108" s="328"/>
      <c r="AD108" s="333">
        <v>10369</v>
      </c>
      <c r="AE108" s="334"/>
      <c r="AF108" s="322">
        <v>10405</v>
      </c>
      <c r="AG108" s="95"/>
      <c r="AH108" s="322">
        <v>10405</v>
      </c>
      <c r="AI108" s="95"/>
      <c r="AJ108" s="322">
        <v>10500</v>
      </c>
      <c r="AK108" s="95"/>
      <c r="AL108" s="322">
        <v>10500</v>
      </c>
      <c r="AM108" s="95"/>
      <c r="AN108" s="322">
        <v>10488</v>
      </c>
      <c r="AO108" s="95"/>
      <c r="AP108" s="322">
        <v>10488</v>
      </c>
      <c r="AQ108" s="151"/>
      <c r="AR108" s="200">
        <v>10500</v>
      </c>
      <c r="AS108" s="201"/>
      <c r="AT108" s="200">
        <v>10500</v>
      </c>
      <c r="AU108" s="201"/>
      <c r="AV108" s="200">
        <v>10500</v>
      </c>
      <c r="AW108" s="201"/>
      <c r="AX108" s="200">
        <v>10500</v>
      </c>
      <c r="AY108" s="201"/>
      <c r="AZ108" s="200">
        <v>10500</v>
      </c>
      <c r="BA108" s="201"/>
      <c r="BB108" s="200">
        <v>10500</v>
      </c>
      <c r="BC108" s="201"/>
      <c r="BD108" s="455">
        <v>10500</v>
      </c>
      <c r="BE108" s="456"/>
      <c r="BF108" s="481">
        <v>10500</v>
      </c>
      <c r="BG108" s="151"/>
      <c r="BH108" s="95">
        <v>10500</v>
      </c>
      <c r="BI108" s="151"/>
      <c r="BJ108" s="95">
        <v>10199</v>
      </c>
      <c r="BK108" s="95"/>
      <c r="BL108" s="95">
        <v>10199</v>
      </c>
      <c r="BM108" s="95"/>
      <c r="BN108" s="95">
        <v>10199</v>
      </c>
      <c r="BO108" s="95"/>
      <c r="BP108" s="95">
        <v>10205</v>
      </c>
      <c r="BQ108" s="95"/>
      <c r="BR108" s="95">
        <v>10205</v>
      </c>
      <c r="BS108" s="95"/>
      <c r="BT108" s="95">
        <v>10205</v>
      </c>
      <c r="BU108" s="95"/>
      <c r="BV108" s="95">
        <v>10205</v>
      </c>
      <c r="BW108" s="95"/>
      <c r="BX108" s="95">
        <v>10205</v>
      </c>
      <c r="BY108" s="95"/>
      <c r="BZ108" s="95">
        <v>10205</v>
      </c>
      <c r="CA108" s="95"/>
      <c r="CB108" s="95">
        <v>10205</v>
      </c>
      <c r="CC108" s="95"/>
      <c r="CD108" s="475">
        <v>10205</v>
      </c>
      <c r="CE108" s="476"/>
    </row>
    <row r="109" spans="2:83" ht="15" customHeight="1" thickTop="1">
      <c r="B109" s="387" t="s">
        <v>56</v>
      </c>
      <c r="C109" s="388"/>
      <c r="D109" s="388"/>
      <c r="E109" s="389"/>
      <c r="F109" s="304">
        <v>0.49399999999999999</v>
      </c>
      <c r="G109" s="82"/>
      <c r="H109" s="304">
        <v>0.53</v>
      </c>
      <c r="I109" s="82"/>
      <c r="J109" s="304">
        <v>0.50743000000000005</v>
      </c>
      <c r="K109" s="152"/>
      <c r="L109" s="82">
        <v>0.498</v>
      </c>
      <c r="M109" s="152"/>
      <c r="N109" s="82">
        <v>0.45472800000000002</v>
      </c>
      <c r="O109" s="82"/>
      <c r="P109" s="304">
        <v>0.45907916148176497</v>
      </c>
      <c r="Q109" s="82"/>
      <c r="R109" s="304">
        <v>0.472495</v>
      </c>
      <c r="S109" s="82"/>
      <c r="T109" s="304">
        <v>0.45112039769202</v>
      </c>
      <c r="U109" s="82"/>
      <c r="V109" s="304">
        <v>0.44966663476568702</v>
      </c>
      <c r="W109" s="82"/>
      <c r="X109" s="304">
        <v>0.47099999999999997</v>
      </c>
      <c r="Y109" s="82"/>
      <c r="Z109" s="304">
        <v>0.48506489334361402</v>
      </c>
      <c r="AA109" s="152"/>
      <c r="AB109" s="320">
        <v>0.44700000000000001</v>
      </c>
      <c r="AC109" s="321"/>
      <c r="AD109" s="442">
        <v>0.47659117394025713</v>
      </c>
      <c r="AE109" s="443"/>
      <c r="AF109" s="304">
        <v>0.49574099999999999</v>
      </c>
      <c r="AG109" s="82"/>
      <c r="AH109" s="304">
        <v>0.52631629999999996</v>
      </c>
      <c r="AI109" s="82"/>
      <c r="AJ109" s="304">
        <v>0.51100000000000001</v>
      </c>
      <c r="AK109" s="82"/>
      <c r="AL109" s="304">
        <v>0.483628</v>
      </c>
      <c r="AM109" s="82"/>
      <c r="AN109" s="304">
        <v>0.44700000000000001</v>
      </c>
      <c r="AO109" s="82"/>
      <c r="AP109" s="304">
        <v>0.45500000000000002</v>
      </c>
      <c r="AQ109" s="152"/>
      <c r="AR109" s="164">
        <v>0.44400000000000001</v>
      </c>
      <c r="AS109" s="165"/>
      <c r="AT109" s="164">
        <v>0.46</v>
      </c>
      <c r="AU109" s="165"/>
      <c r="AV109" s="164">
        <v>0.47299999999999998</v>
      </c>
      <c r="AW109" s="165"/>
      <c r="AX109" s="164">
        <v>0.47399999999999998</v>
      </c>
      <c r="AY109" s="165"/>
      <c r="AZ109" s="164">
        <v>0.45474599999999998</v>
      </c>
      <c r="BA109" s="165"/>
      <c r="BB109" s="164">
        <v>0.433</v>
      </c>
      <c r="BC109" s="165"/>
      <c r="BD109" s="457">
        <v>0.47497772000000005</v>
      </c>
      <c r="BE109" s="458"/>
      <c r="BF109" s="484">
        <v>0.46200000000000002</v>
      </c>
      <c r="BG109" s="152"/>
      <c r="BH109" s="82">
        <v>0.51300000000000001</v>
      </c>
      <c r="BI109" s="152"/>
      <c r="BJ109" s="82">
        <v>0.45537987000000002</v>
      </c>
      <c r="BK109" s="82"/>
      <c r="BL109" s="82">
        <v>0.4539203</v>
      </c>
      <c r="BM109" s="82"/>
      <c r="BN109" s="82">
        <v>0.439</v>
      </c>
      <c r="BO109" s="82"/>
      <c r="BP109" s="82">
        <v>0.43969999999999998</v>
      </c>
      <c r="BQ109" s="82"/>
      <c r="BR109" s="82">
        <v>0.44828000000000001</v>
      </c>
      <c r="BS109" s="82"/>
      <c r="BT109" s="82">
        <v>0.42399999999999999</v>
      </c>
      <c r="BU109" s="82"/>
      <c r="BV109" s="82">
        <v>0.40662999999999999</v>
      </c>
      <c r="BW109" s="82"/>
      <c r="BX109" s="82">
        <v>0.46163330000000002</v>
      </c>
      <c r="BY109" s="82"/>
      <c r="BZ109" s="82">
        <v>0.45810000000000001</v>
      </c>
      <c r="CA109" s="82"/>
      <c r="CB109" s="82">
        <v>0.42199999999999999</v>
      </c>
      <c r="CC109" s="82"/>
      <c r="CD109" s="477">
        <v>0.44862828083333334</v>
      </c>
      <c r="CE109" s="478"/>
    </row>
    <row r="110" spans="2:83" ht="15" customHeight="1" thickBot="1">
      <c r="B110" s="381" t="s">
        <v>35</v>
      </c>
      <c r="C110" s="382"/>
      <c r="D110" s="382"/>
      <c r="E110" s="383"/>
      <c r="F110" s="65">
        <v>-0.12</v>
      </c>
      <c r="G110" s="64"/>
      <c r="H110" s="65">
        <v>-0.107</v>
      </c>
      <c r="I110" s="64"/>
      <c r="J110" s="65">
        <v>-0.06</v>
      </c>
      <c r="K110" s="65"/>
      <c r="L110" s="63">
        <v>-0.114</v>
      </c>
      <c r="M110" s="65"/>
      <c r="N110" s="63">
        <v>-0.112</v>
      </c>
      <c r="O110" s="64"/>
      <c r="P110" s="65">
        <v>-7.9000000000000001E-2</v>
      </c>
      <c r="Q110" s="64"/>
      <c r="R110" s="65">
        <v>-6.0999999999999999E-2</v>
      </c>
      <c r="S110" s="64"/>
      <c r="T110" s="65">
        <v>-0.14499999999999999</v>
      </c>
      <c r="U110" s="64"/>
      <c r="V110" s="65">
        <v>-9.9000000000000005E-2</v>
      </c>
      <c r="W110" s="64"/>
      <c r="X110" s="65">
        <v>-4.7E-2</v>
      </c>
      <c r="Y110" s="64"/>
      <c r="Z110" s="65">
        <v>-5.6000000000000001E-2</v>
      </c>
      <c r="AA110" s="65"/>
      <c r="AB110" s="63">
        <v>-5.5E-2</v>
      </c>
      <c r="AC110" s="189"/>
      <c r="AD110" s="323">
        <v>-8.8999999999999996E-2</v>
      </c>
      <c r="AE110" s="324"/>
      <c r="AF110" s="65">
        <v>5.0000000000000001E-3</v>
      </c>
      <c r="AG110" s="64"/>
      <c r="AH110" s="65">
        <v>-7.0000000000000001E-3</v>
      </c>
      <c r="AI110" s="64"/>
      <c r="AJ110" s="65">
        <v>7.0000000000000001E-3</v>
      </c>
      <c r="AK110" s="64"/>
      <c r="AL110" s="65">
        <v>-2.9000000000000001E-2</v>
      </c>
      <c r="AM110" s="64"/>
      <c r="AN110" s="65">
        <v>-1.7000000000000001E-2</v>
      </c>
      <c r="AO110" s="64"/>
      <c r="AP110" s="65">
        <v>-8.0000000000000002E-3</v>
      </c>
      <c r="AQ110" s="65"/>
      <c r="AR110" s="63">
        <v>-0.06</v>
      </c>
      <c r="AS110" s="65"/>
      <c r="AT110" s="63">
        <v>1.6E-2</v>
      </c>
      <c r="AU110" s="65"/>
      <c r="AV110" s="63">
        <v>5.2999999999999999E-2</v>
      </c>
      <c r="AW110" s="65"/>
      <c r="AX110" s="63">
        <v>6.0000000000000001E-3</v>
      </c>
      <c r="AY110" s="65"/>
      <c r="AZ110" s="63">
        <v>-6.3E-2</v>
      </c>
      <c r="BA110" s="65"/>
      <c r="BB110" s="63">
        <v>-3.2000000000000001E-2</v>
      </c>
      <c r="BC110" s="65"/>
      <c r="BD110" s="323">
        <v>-8.9999999999999993E-3</v>
      </c>
      <c r="BE110" s="324"/>
      <c r="BF110" s="444">
        <v>-6.8000000000000005E-2</v>
      </c>
      <c r="BG110" s="65"/>
      <c r="BH110" s="63">
        <v>-2.5000000000000001E-2</v>
      </c>
      <c r="BI110" s="65"/>
      <c r="BJ110" s="63">
        <v>-0.108</v>
      </c>
      <c r="BK110" s="64"/>
      <c r="BL110" s="63">
        <v>-6.0999999999999999E-2</v>
      </c>
      <c r="BM110" s="64"/>
      <c r="BN110" s="63">
        <v>-1.7999999999999999E-2</v>
      </c>
      <c r="BO110" s="64"/>
      <c r="BP110" s="63">
        <v>-3.4602803933252546E-2</v>
      </c>
      <c r="BQ110" s="64"/>
      <c r="BR110" s="63">
        <v>9.3952477722174521E-3</v>
      </c>
      <c r="BS110" s="64"/>
      <c r="BT110" s="63">
        <v>-7.8E-2</v>
      </c>
      <c r="BU110" s="64"/>
      <c r="BV110" s="63">
        <v>-0.14082935755004411</v>
      </c>
      <c r="BW110" s="64"/>
      <c r="BX110" s="63">
        <v>-2.6090084388185608E-2</v>
      </c>
      <c r="BY110" s="64"/>
      <c r="BZ110" s="63">
        <v>7.3755459091449094E-3</v>
      </c>
      <c r="CA110" s="64"/>
      <c r="CB110" s="63">
        <v>-2.4832118609993015E-2</v>
      </c>
      <c r="CC110" s="64"/>
      <c r="CD110" s="323">
        <v>-4.8424481740959369E-2</v>
      </c>
      <c r="CE110" s="324"/>
    </row>
    <row r="111" spans="2:83" ht="15" customHeight="1">
      <c r="B111" s="380" t="s">
        <v>4</v>
      </c>
      <c r="C111" s="380"/>
      <c r="D111" s="3" t="s">
        <v>10</v>
      </c>
      <c r="AT111" s="36"/>
    </row>
    <row r="112" spans="2:83" ht="15" customHeight="1">
      <c r="X112" s="28"/>
    </row>
    <row r="113" spans="6:24" ht="15" customHeight="1">
      <c r="F113" s="26"/>
      <c r="X113" s="6"/>
    </row>
    <row r="114" spans="6:24" ht="15" customHeight="1">
      <c r="X114" s="9"/>
    </row>
  </sheetData>
  <mergeCells count="1945">
    <mergeCell ref="B2:CE3"/>
    <mergeCell ref="CB4:CE4"/>
    <mergeCell ref="CB36:CC36"/>
    <mergeCell ref="CB37:CC37"/>
    <mergeCell ref="CB43:CC43"/>
    <mergeCell ref="CB44:CC44"/>
    <mergeCell ref="CB45:CC45"/>
    <mergeCell ref="CB46:CC46"/>
    <mergeCell ref="CB47:CC47"/>
    <mergeCell ref="CB48:CC48"/>
    <mergeCell ref="BZ54:CA54"/>
    <mergeCell ref="CB54:CC54"/>
    <mergeCell ref="BZ55:CA55"/>
    <mergeCell ref="CB55:CC55"/>
    <mergeCell ref="BZ56:CA56"/>
    <mergeCell ref="CB56:CC56"/>
    <mergeCell ref="CD71:CE71"/>
    <mergeCell ref="BZ15:CA15"/>
    <mergeCell ref="BZ16:CA16"/>
    <mergeCell ref="BZ17:CA17"/>
    <mergeCell ref="BZ18:CA18"/>
    <mergeCell ref="CD43:CE43"/>
    <mergeCell ref="CD44:CE44"/>
    <mergeCell ref="CD45:CE45"/>
    <mergeCell ref="CB107:CC107"/>
    <mergeCell ref="CB108:CC108"/>
    <mergeCell ref="CB109:CC109"/>
    <mergeCell ref="CB110:CC110"/>
    <mergeCell ref="CB98:CC98"/>
    <mergeCell ref="CB99:CC99"/>
    <mergeCell ref="CB100:CC100"/>
    <mergeCell ref="CB70:CC70"/>
    <mergeCell ref="CB71:CC71"/>
    <mergeCell ref="CB72:CC72"/>
    <mergeCell ref="CB79:CC79"/>
    <mergeCell ref="CB80:CC80"/>
    <mergeCell ref="CB81:CC81"/>
    <mergeCell ref="CB87:CC87"/>
    <mergeCell ref="CB88:CC88"/>
    <mergeCell ref="CB89:CC89"/>
    <mergeCell ref="CB90:CC90"/>
    <mergeCell ref="CB91:CC91"/>
    <mergeCell ref="CD46:CE46"/>
    <mergeCell ref="CD47:CE47"/>
    <mergeCell ref="CD48:CE48"/>
    <mergeCell ref="CD66:CE66"/>
    <mergeCell ref="CD67:CE67"/>
    <mergeCell ref="CD35:CE35"/>
    <mergeCell ref="BZ44:CA44"/>
    <mergeCell ref="BZ45:CA45"/>
    <mergeCell ref="BZ46:CA46"/>
    <mergeCell ref="BZ47:CA47"/>
    <mergeCell ref="BZ71:CA71"/>
    <mergeCell ref="BZ72:CA72"/>
    <mergeCell ref="CD36:CE36"/>
    <mergeCell ref="BZ25:CA25"/>
    <mergeCell ref="BZ26:CA26"/>
    <mergeCell ref="BZ27:CA27"/>
    <mergeCell ref="BZ28:CA28"/>
    <mergeCell ref="BZ29:CA29"/>
    <mergeCell ref="CB35:CC35"/>
    <mergeCell ref="BZ66:CA66"/>
    <mergeCell ref="BZ67:CA67"/>
    <mergeCell ref="BZ68:CA68"/>
    <mergeCell ref="BZ69:CA69"/>
    <mergeCell ref="BZ70:CA70"/>
    <mergeCell ref="BZ43:CA43"/>
    <mergeCell ref="CD54:CE54"/>
    <mergeCell ref="CD55:CE55"/>
    <mergeCell ref="CD56:CE56"/>
    <mergeCell ref="CD57:CE57"/>
    <mergeCell ref="CD58:CE58"/>
    <mergeCell ref="CD72:CE72"/>
    <mergeCell ref="BT26:BU26"/>
    <mergeCell ref="BT27:BU27"/>
    <mergeCell ref="BT28:BU28"/>
    <mergeCell ref="BR107:BS107"/>
    <mergeCell ref="BP48:BQ48"/>
    <mergeCell ref="BP54:BQ54"/>
    <mergeCell ref="BP55:BQ55"/>
    <mergeCell ref="BP56:BQ56"/>
    <mergeCell ref="BP57:BQ57"/>
    <mergeCell ref="BP58:BQ58"/>
    <mergeCell ref="BN54:BO54"/>
    <mergeCell ref="BN55:BO55"/>
    <mergeCell ref="BL80:BM80"/>
    <mergeCell ref="BT46:BU46"/>
    <mergeCell ref="BT47:BU47"/>
    <mergeCell ref="BT48:BU48"/>
    <mergeCell ref="BT54:BU54"/>
    <mergeCell ref="BT55:BU55"/>
    <mergeCell ref="BT56:BU56"/>
    <mergeCell ref="BP91:BQ91"/>
    <mergeCell ref="BN98:BO98"/>
    <mergeCell ref="BR99:BS99"/>
    <mergeCell ref="BR80:BS80"/>
    <mergeCell ref="BR81:BS81"/>
    <mergeCell ref="BR87:BS87"/>
    <mergeCell ref="BR88:BS88"/>
    <mergeCell ref="BR89:BS89"/>
    <mergeCell ref="BR90:BS90"/>
    <mergeCell ref="BR91:BS91"/>
    <mergeCell ref="BR68:BS68"/>
    <mergeCell ref="BR69:BS69"/>
    <mergeCell ref="BR72:BS72"/>
    <mergeCell ref="BT98:BU98"/>
    <mergeCell ref="BT99:BU99"/>
    <mergeCell ref="BF29:BG29"/>
    <mergeCell ref="BH29:BI29"/>
    <mergeCell ref="BJ29:BK29"/>
    <mergeCell ref="BL29:BM29"/>
    <mergeCell ref="BN29:BO29"/>
    <mergeCell ref="BP29:BQ29"/>
    <mergeCell ref="BR29:BS29"/>
    <mergeCell ref="BT29:BU29"/>
    <mergeCell ref="BT44:BU44"/>
    <mergeCell ref="BT45:BU45"/>
    <mergeCell ref="BP70:BQ70"/>
    <mergeCell ref="BP71:BQ71"/>
    <mergeCell ref="BP72:BQ72"/>
    <mergeCell ref="BP79:BQ79"/>
    <mergeCell ref="BP80:BQ80"/>
    <mergeCell ref="BP81:BQ81"/>
    <mergeCell ref="BP59:BQ59"/>
    <mergeCell ref="BN60:BO60"/>
    <mergeCell ref="BT59:BU59"/>
    <mergeCell ref="BT60:BU60"/>
    <mergeCell ref="BL81:BM81"/>
    <mergeCell ref="BL60:BM60"/>
    <mergeCell ref="BL66:BM66"/>
    <mergeCell ref="BR108:BS108"/>
    <mergeCell ref="BR109:BS109"/>
    <mergeCell ref="BR110:BS110"/>
    <mergeCell ref="BT66:BU66"/>
    <mergeCell ref="BT67:BU67"/>
    <mergeCell ref="BT68:BU68"/>
    <mergeCell ref="BT69:BU69"/>
    <mergeCell ref="BT70:BU70"/>
    <mergeCell ref="BT71:BU71"/>
    <mergeCell ref="BT72:BU72"/>
    <mergeCell ref="BT79:BU79"/>
    <mergeCell ref="BT80:BU80"/>
    <mergeCell ref="BT81:BU81"/>
    <mergeCell ref="BT87:BU87"/>
    <mergeCell ref="BT88:BU88"/>
    <mergeCell ref="BT89:BU89"/>
    <mergeCell ref="BT90:BU90"/>
    <mergeCell ref="BT91:BU91"/>
    <mergeCell ref="BR98:BS98"/>
    <mergeCell ref="BR71:BS71"/>
    <mergeCell ref="BT37:BU37"/>
    <mergeCell ref="BN43:BO43"/>
    <mergeCell ref="BN44:BO44"/>
    <mergeCell ref="BN45:BO45"/>
    <mergeCell ref="BN46:BO46"/>
    <mergeCell ref="BN15:BO15"/>
    <mergeCell ref="BN16:BO16"/>
    <mergeCell ref="BN17:BO17"/>
    <mergeCell ref="BN18:BO18"/>
    <mergeCell ref="BN35:BO35"/>
    <mergeCell ref="BP43:BQ43"/>
    <mergeCell ref="BP44:BQ44"/>
    <mergeCell ref="BP45:BQ45"/>
    <mergeCell ref="BP46:BQ46"/>
    <mergeCell ref="BP47:BQ47"/>
    <mergeCell ref="BP37:BQ37"/>
    <mergeCell ref="BN36:BO36"/>
    <mergeCell ref="BN37:BO37"/>
    <mergeCell ref="BN57:BO57"/>
    <mergeCell ref="BN58:BO58"/>
    <mergeCell ref="BN59:BO59"/>
    <mergeCell ref="BN66:BO66"/>
    <mergeCell ref="BN67:BO67"/>
    <mergeCell ref="BN48:BO48"/>
    <mergeCell ref="BR70:BS70"/>
    <mergeCell ref="BN47:BO47"/>
    <mergeCell ref="BP60:BQ60"/>
    <mergeCell ref="BP66:BQ66"/>
    <mergeCell ref="BP67:BQ67"/>
    <mergeCell ref="BP68:BQ68"/>
    <mergeCell ref="BP69:BQ69"/>
    <mergeCell ref="BH72:BI72"/>
    <mergeCell ref="BH54:BI54"/>
    <mergeCell ref="BH55:BI55"/>
    <mergeCell ref="BH56:BI56"/>
    <mergeCell ref="BL17:BM17"/>
    <mergeCell ref="BJ25:BK25"/>
    <mergeCell ref="BJ26:BK26"/>
    <mergeCell ref="BJ27:BK27"/>
    <mergeCell ref="BJ28:BK28"/>
    <mergeCell ref="BL35:BM35"/>
    <mergeCell ref="BL36:BM36"/>
    <mergeCell ref="BL37:BM37"/>
    <mergeCell ref="BL43:BM43"/>
    <mergeCell ref="BL44:BM44"/>
    <mergeCell ref="BL45:BM45"/>
    <mergeCell ref="BL46:BM46"/>
    <mergeCell ref="BL47:BM47"/>
    <mergeCell ref="BL48:BM48"/>
    <mergeCell ref="BH60:BI60"/>
    <mergeCell ref="BH36:BI36"/>
    <mergeCell ref="BL18:BM18"/>
    <mergeCell ref="BL25:BM25"/>
    <mergeCell ref="BL26:BM26"/>
    <mergeCell ref="BL27:BM27"/>
    <mergeCell ref="BL28:BM28"/>
    <mergeCell ref="BH44:BI44"/>
    <mergeCell ref="BH45:BI45"/>
    <mergeCell ref="BJ44:BK44"/>
    <mergeCell ref="BJ45:BK45"/>
    <mergeCell ref="BF109:BG109"/>
    <mergeCell ref="BF110:BG110"/>
    <mergeCell ref="BN107:BO107"/>
    <mergeCell ref="BN108:BO108"/>
    <mergeCell ref="BN109:BO109"/>
    <mergeCell ref="BN110:BO110"/>
    <mergeCell ref="BF87:BG87"/>
    <mergeCell ref="BH87:BI87"/>
    <mergeCell ref="BN87:BO87"/>
    <mergeCell ref="BF88:BG88"/>
    <mergeCell ref="BH88:BI88"/>
    <mergeCell ref="BN88:BO88"/>
    <mergeCell ref="BF89:BG89"/>
    <mergeCell ref="BH89:BI89"/>
    <mergeCell ref="BN89:BO89"/>
    <mergeCell ref="BF90:BG90"/>
    <mergeCell ref="BH90:BI90"/>
    <mergeCell ref="BN90:BO90"/>
    <mergeCell ref="BF91:BG91"/>
    <mergeCell ref="BJ87:BK87"/>
    <mergeCell ref="BJ88:BK88"/>
    <mergeCell ref="BJ89:BK89"/>
    <mergeCell ref="BJ90:BK90"/>
    <mergeCell ref="BJ91:BK91"/>
    <mergeCell ref="BH98:BI98"/>
    <mergeCell ref="BF98:BG98"/>
    <mergeCell ref="BF99:BG99"/>
    <mergeCell ref="BJ107:BK107"/>
    <mergeCell ref="BJ109:BK109"/>
    <mergeCell ref="BL109:BM109"/>
    <mergeCell ref="BJ110:BK110"/>
    <mergeCell ref="BL107:BM107"/>
    <mergeCell ref="BF44:BG44"/>
    <mergeCell ref="BF45:BG45"/>
    <mergeCell ref="BF46:BG46"/>
    <mergeCell ref="BF47:BG47"/>
    <mergeCell ref="BF48:BG48"/>
    <mergeCell ref="BF100:BG100"/>
    <mergeCell ref="BL98:BM98"/>
    <mergeCell ref="BL99:BM99"/>
    <mergeCell ref="BL100:BM100"/>
    <mergeCell ref="BF107:BG107"/>
    <mergeCell ref="BF108:BG108"/>
    <mergeCell ref="BF68:BG68"/>
    <mergeCell ref="BH79:BI79"/>
    <mergeCell ref="BH80:BI80"/>
    <mergeCell ref="BH81:BI81"/>
    <mergeCell ref="BF80:BG80"/>
    <mergeCell ref="BF81:BG81"/>
    <mergeCell ref="BF69:BG69"/>
    <mergeCell ref="BF79:BG79"/>
    <mergeCell ref="BF55:BG55"/>
    <mergeCell ref="BF56:BG56"/>
    <mergeCell ref="BF57:BG57"/>
    <mergeCell ref="BJ98:BK98"/>
    <mergeCell ref="BJ99:BK99"/>
    <mergeCell ref="BJ100:BK100"/>
    <mergeCell ref="BJ79:BK79"/>
    <mergeCell ref="BL87:BM87"/>
    <mergeCell ref="BL88:BM88"/>
    <mergeCell ref="BL89:BM89"/>
    <mergeCell ref="BL90:BM90"/>
    <mergeCell ref="BL91:BM91"/>
    <mergeCell ref="BH99:BI99"/>
    <mergeCell ref="BL108:BM108"/>
    <mergeCell ref="BL110:BM110"/>
    <mergeCell ref="CD98:CE98"/>
    <mergeCell ref="CD99:CE99"/>
    <mergeCell ref="CD100:CE100"/>
    <mergeCell ref="CD107:CE107"/>
    <mergeCell ref="CD108:CE108"/>
    <mergeCell ref="CD109:CE109"/>
    <mergeCell ref="CD110:CE110"/>
    <mergeCell ref="BN91:BO91"/>
    <mergeCell ref="CD79:CE79"/>
    <mergeCell ref="CD80:CE80"/>
    <mergeCell ref="CD81:CE81"/>
    <mergeCell ref="BP87:BQ87"/>
    <mergeCell ref="BP88:BQ88"/>
    <mergeCell ref="BP89:BQ89"/>
    <mergeCell ref="CD87:CE87"/>
    <mergeCell ref="CD88:CE88"/>
    <mergeCell ref="CD89:CE89"/>
    <mergeCell ref="CD90:CE90"/>
    <mergeCell ref="CD91:CE91"/>
    <mergeCell ref="BN79:BO79"/>
    <mergeCell ref="BN80:BO80"/>
    <mergeCell ref="BN81:BO81"/>
    <mergeCell ref="BN99:BO99"/>
    <mergeCell ref="BN100:BO100"/>
    <mergeCell ref="BP107:BQ107"/>
    <mergeCell ref="BP108:BQ108"/>
    <mergeCell ref="BP109:BQ109"/>
    <mergeCell ref="BP110:BQ110"/>
    <mergeCell ref="BR79:BS79"/>
    <mergeCell ref="BL79:BM79"/>
    <mergeCell ref="BF66:BG66"/>
    <mergeCell ref="BF67:BG67"/>
    <mergeCell ref="BL71:BM71"/>
    <mergeCell ref="BL72:BM72"/>
    <mergeCell ref="BF70:BG70"/>
    <mergeCell ref="BL54:BM54"/>
    <mergeCell ref="BL55:BM55"/>
    <mergeCell ref="BL56:BM56"/>
    <mergeCell ref="BL57:BM57"/>
    <mergeCell ref="BL58:BM58"/>
    <mergeCell ref="BL59:BM59"/>
    <mergeCell ref="BL69:BM69"/>
    <mergeCell ref="BL70:BM70"/>
    <mergeCell ref="BN68:BO68"/>
    <mergeCell ref="BN69:BO69"/>
    <mergeCell ref="BN70:BO70"/>
    <mergeCell ref="BF58:BG58"/>
    <mergeCell ref="BF59:BG59"/>
    <mergeCell ref="BH57:BI57"/>
    <mergeCell ref="BH58:BI58"/>
    <mergeCell ref="BH59:BI59"/>
    <mergeCell ref="BL67:BM67"/>
    <mergeCell ref="BL68:BM68"/>
    <mergeCell ref="BF54:BG54"/>
    <mergeCell ref="BF71:BG71"/>
    <mergeCell ref="BF72:BG72"/>
    <mergeCell ref="BN71:BO71"/>
    <mergeCell ref="BN72:BO72"/>
    <mergeCell ref="BN56:BO56"/>
    <mergeCell ref="BH66:BI66"/>
    <mergeCell ref="BH67:BI67"/>
    <mergeCell ref="BH68:BI68"/>
    <mergeCell ref="BF37:BG37"/>
    <mergeCell ref="BH37:BI37"/>
    <mergeCell ref="CD37:CE37"/>
    <mergeCell ref="BF43:BG43"/>
    <mergeCell ref="BF18:BG18"/>
    <mergeCell ref="BJ15:BK15"/>
    <mergeCell ref="BJ16:BK16"/>
    <mergeCell ref="BJ17:BK17"/>
    <mergeCell ref="BJ18:BK18"/>
    <mergeCell ref="BH25:BI25"/>
    <mergeCell ref="BH26:BI26"/>
    <mergeCell ref="BH27:BI27"/>
    <mergeCell ref="BH28:BI28"/>
    <mergeCell ref="BJ35:BK35"/>
    <mergeCell ref="BJ36:BK36"/>
    <mergeCell ref="BJ37:BK37"/>
    <mergeCell ref="BJ43:BK43"/>
    <mergeCell ref="BL15:BM15"/>
    <mergeCell ref="BL16:BM16"/>
    <mergeCell ref="BH15:BI15"/>
    <mergeCell ref="BH16:BI16"/>
    <mergeCell ref="BH17:BI17"/>
    <mergeCell ref="BH18:BI18"/>
    <mergeCell ref="BH43:BI43"/>
    <mergeCell ref="BP15:BQ15"/>
    <mergeCell ref="BP16:BQ16"/>
    <mergeCell ref="BP17:BQ17"/>
    <mergeCell ref="BP18:BQ18"/>
    <mergeCell ref="BT43:BU43"/>
    <mergeCell ref="BR17:BS17"/>
    <mergeCell ref="BV15:BW15"/>
    <mergeCell ref="AR56:AS56"/>
    <mergeCell ref="AR57:AS57"/>
    <mergeCell ref="AR58:AS58"/>
    <mergeCell ref="AR59:AS59"/>
    <mergeCell ref="AR60:AS60"/>
    <mergeCell ref="AX43:AY43"/>
    <mergeCell ref="AX44:AY44"/>
    <mergeCell ref="AX45:AY45"/>
    <mergeCell ref="AX46:AY46"/>
    <mergeCell ref="AR107:AS107"/>
    <mergeCell ref="AR89:AS89"/>
    <mergeCell ref="AR90:AS90"/>
    <mergeCell ref="AV59:AW59"/>
    <mergeCell ref="AR99:AS99"/>
    <mergeCell ref="AT69:AU69"/>
    <mergeCell ref="AV70:AW70"/>
    <mergeCell ref="AV71:AW71"/>
    <mergeCell ref="AR70:AS70"/>
    <mergeCell ref="AR71:AS71"/>
    <mergeCell ref="AT70:AU70"/>
    <mergeCell ref="AT71:AU71"/>
    <mergeCell ref="AT79:AU79"/>
    <mergeCell ref="AX58:AY58"/>
    <mergeCell ref="AX59:AY59"/>
    <mergeCell ref="AV45:AW45"/>
    <mergeCell ref="AV54:AW54"/>
    <mergeCell ref="AV55:AW55"/>
    <mergeCell ref="AX66:AY66"/>
    <mergeCell ref="AX67:AY67"/>
    <mergeCell ref="AX68:AY68"/>
    <mergeCell ref="AX69:AY69"/>
    <mergeCell ref="AX70:AY70"/>
    <mergeCell ref="AP27:AQ27"/>
    <mergeCell ref="AX91:AY91"/>
    <mergeCell ref="AR27:AS27"/>
    <mergeCell ref="AR28:AS28"/>
    <mergeCell ref="AV79:AW79"/>
    <mergeCell ref="AT110:AU110"/>
    <mergeCell ref="BD110:BE110"/>
    <mergeCell ref="BD89:BE89"/>
    <mergeCell ref="BD90:BE90"/>
    <mergeCell ref="BD91:BE91"/>
    <mergeCell ref="AV72:AW72"/>
    <mergeCell ref="AR110:AS110"/>
    <mergeCell ref="BD108:BE108"/>
    <mergeCell ref="BD109:BE109"/>
    <mergeCell ref="AR108:AS108"/>
    <mergeCell ref="AR109:AS109"/>
    <mergeCell ref="BD98:BE98"/>
    <mergeCell ref="AT91:AU91"/>
    <mergeCell ref="AV81:AW81"/>
    <mergeCell ref="BD87:BE87"/>
    <mergeCell ref="BD88:BE88"/>
    <mergeCell ref="AV87:AW87"/>
    <mergeCell ref="AV88:AW88"/>
    <mergeCell ref="AT88:AU88"/>
    <mergeCell ref="AT109:AU109"/>
    <mergeCell ref="AT100:AU100"/>
    <mergeCell ref="AX98:AY98"/>
    <mergeCell ref="AX99:AY99"/>
    <mergeCell ref="AX100:AY100"/>
    <mergeCell ref="AX107:AY107"/>
    <mergeCell ref="AT107:AU107"/>
    <mergeCell ref="AX108:AY108"/>
    <mergeCell ref="AX109:AY109"/>
    <mergeCell ref="AV108:AW108"/>
    <mergeCell ref="AV109:AW109"/>
    <mergeCell ref="BB108:BC108"/>
    <mergeCell ref="AR100:AS100"/>
    <mergeCell ref="AR98:AS98"/>
    <mergeCell ref="AR81:AS81"/>
    <mergeCell ref="AR91:AS91"/>
    <mergeCell ref="AT108:AU108"/>
    <mergeCell ref="AT81:AU81"/>
    <mergeCell ref="AR87:AS87"/>
    <mergeCell ref="AR88:AS88"/>
    <mergeCell ref="AR35:AS35"/>
    <mergeCell ref="AR36:AS36"/>
    <mergeCell ref="AR37:AS37"/>
    <mergeCell ref="AR43:AS43"/>
    <mergeCell ref="AV66:AW66"/>
    <mergeCell ref="AV56:AW56"/>
    <mergeCell ref="AV48:AW48"/>
    <mergeCell ref="AT80:AU80"/>
    <mergeCell ref="AT68:AU68"/>
    <mergeCell ref="AX54:AY54"/>
    <mergeCell ref="AX55:AY55"/>
    <mergeCell ref="AX56:AY56"/>
    <mergeCell ref="AX57:AY57"/>
    <mergeCell ref="AR48:AS48"/>
    <mergeCell ref="AR54:AS54"/>
    <mergeCell ref="AX87:AY87"/>
    <mergeCell ref="AX88:AY88"/>
    <mergeCell ref="AP28:AQ28"/>
    <mergeCell ref="AP58:AQ58"/>
    <mergeCell ref="AP59:AQ59"/>
    <mergeCell ref="AP60:AQ60"/>
    <mergeCell ref="AP66:AQ66"/>
    <mergeCell ref="AP67:AQ67"/>
    <mergeCell ref="AR55:AS55"/>
    <mergeCell ref="BB71:BC71"/>
    <mergeCell ref="BB72:BC72"/>
    <mergeCell ref="BB80:BC80"/>
    <mergeCell ref="BB81:BC81"/>
    <mergeCell ref="AZ36:BA36"/>
    <mergeCell ref="AZ88:BA88"/>
    <mergeCell ref="AZ46:BA46"/>
    <mergeCell ref="AZ47:BA47"/>
    <mergeCell ref="AZ48:BA48"/>
    <mergeCell ref="AX110:AY110"/>
    <mergeCell ref="AV110:AW110"/>
    <mergeCell ref="AT89:AU89"/>
    <mergeCell ref="AT90:AU90"/>
    <mergeCell ref="AT72:AU72"/>
    <mergeCell ref="AT98:AU98"/>
    <mergeCell ref="AT87:AU87"/>
    <mergeCell ref="AR80:AS80"/>
    <mergeCell ref="AR72:AS72"/>
    <mergeCell ref="AR79:AS79"/>
    <mergeCell ref="AV67:AW67"/>
    <mergeCell ref="AV68:AW68"/>
    <mergeCell ref="AV69:AW69"/>
    <mergeCell ref="AX48:AY48"/>
    <mergeCell ref="AR68:AS68"/>
    <mergeCell ref="AR69:AS69"/>
    <mergeCell ref="AX89:AY89"/>
    <mergeCell ref="AX90:AY90"/>
    <mergeCell ref="AV58:AW58"/>
    <mergeCell ref="B93:C93"/>
    <mergeCell ref="F59:G59"/>
    <mergeCell ref="H71:I71"/>
    <mergeCell ref="F71:G71"/>
    <mergeCell ref="F70:G70"/>
    <mergeCell ref="F69:G69"/>
    <mergeCell ref="F60:G60"/>
    <mergeCell ref="F58:G58"/>
    <mergeCell ref="AN71:AO71"/>
    <mergeCell ref="AN72:AO72"/>
    <mergeCell ref="AF35:AG35"/>
    <mergeCell ref="AP35:AQ35"/>
    <mergeCell ref="AN37:AO37"/>
    <mergeCell ref="AL28:AM28"/>
    <mergeCell ref="AL35:AM35"/>
    <mergeCell ref="AN46:AO46"/>
    <mergeCell ref="AN35:AO35"/>
    <mergeCell ref="AN36:AO36"/>
    <mergeCell ref="AN28:AO28"/>
    <mergeCell ref="AL47:AM47"/>
    <mergeCell ref="AL48:AM48"/>
    <mergeCell ref="AH35:AI35"/>
    <mergeCell ref="AJ55:AK55"/>
    <mergeCell ref="B88:E88"/>
    <mergeCell ref="AN70:AO70"/>
    <mergeCell ref="AP69:AQ69"/>
    <mergeCell ref="AP70:AQ70"/>
    <mergeCell ref="AN91:AO91"/>
    <mergeCell ref="AP46:AQ46"/>
    <mergeCell ref="AL90:AM90"/>
    <mergeCell ref="AL67:AM67"/>
    <mergeCell ref="AN67:AO67"/>
    <mergeCell ref="B101:C101"/>
    <mergeCell ref="F98:G98"/>
    <mergeCell ref="AF98:AG98"/>
    <mergeCell ref="P99:Q99"/>
    <mergeCell ref="J98:K98"/>
    <mergeCell ref="L98:M98"/>
    <mergeCell ref="N98:O98"/>
    <mergeCell ref="P98:Q98"/>
    <mergeCell ref="AH98:AI98"/>
    <mergeCell ref="V98:W98"/>
    <mergeCell ref="X98:Y98"/>
    <mergeCell ref="H98:I98"/>
    <mergeCell ref="B98:E98"/>
    <mergeCell ref="T98:U98"/>
    <mergeCell ref="N90:O90"/>
    <mergeCell ref="AL91:AM91"/>
    <mergeCell ref="B80:E80"/>
    <mergeCell ref="F68:G68"/>
    <mergeCell ref="H87:I87"/>
    <mergeCell ref="L87:M87"/>
    <mergeCell ref="H72:I72"/>
    <mergeCell ref="H79:I79"/>
    <mergeCell ref="H80:I80"/>
    <mergeCell ref="H81:I81"/>
    <mergeCell ref="H68:I68"/>
    <mergeCell ref="H69:I69"/>
    <mergeCell ref="AJ89:AK89"/>
    <mergeCell ref="AJ81:AK81"/>
    <mergeCell ref="AJ70:AK70"/>
    <mergeCell ref="AJ57:AK57"/>
    <mergeCell ref="AL100:AM100"/>
    <mergeCell ref="X100:Y100"/>
    <mergeCell ref="Z100:AA100"/>
    <mergeCell ref="AB100:AC100"/>
    <mergeCell ref="F100:G100"/>
    <mergeCell ref="B100:E100"/>
    <mergeCell ref="R100:S100"/>
    <mergeCell ref="T100:U100"/>
    <mergeCell ref="V100:W100"/>
    <mergeCell ref="R99:S99"/>
    <mergeCell ref="T99:U99"/>
    <mergeCell ref="V99:W99"/>
    <mergeCell ref="X99:Y99"/>
    <mergeCell ref="B99:E99"/>
    <mergeCell ref="AH99:AI99"/>
    <mergeCell ref="H99:I99"/>
    <mergeCell ref="J99:K99"/>
    <mergeCell ref="L99:M99"/>
    <mergeCell ref="N99:O99"/>
    <mergeCell ref="X91:Y91"/>
    <mergeCell ref="J71:K71"/>
    <mergeCell ref="AL60:AM60"/>
    <mergeCell ref="AL58:AM58"/>
    <mergeCell ref="AL59:AM59"/>
    <mergeCell ref="J80:K80"/>
    <mergeCell ref="J81:K81"/>
    <mergeCell ref="B82:C82"/>
    <mergeCell ref="H70:I70"/>
    <mergeCell ref="B73:C73"/>
    <mergeCell ref="B74:C74"/>
    <mergeCell ref="B87:E87"/>
    <mergeCell ref="AP110:AQ110"/>
    <mergeCell ref="AP79:AQ79"/>
    <mergeCell ref="AP80:AQ80"/>
    <mergeCell ref="AP81:AQ81"/>
    <mergeCell ref="AP87:AQ87"/>
    <mergeCell ref="AP88:AQ88"/>
    <mergeCell ref="AP89:AQ89"/>
    <mergeCell ref="AP98:AQ98"/>
    <mergeCell ref="AP71:AQ71"/>
    <mergeCell ref="AP72:AQ72"/>
    <mergeCell ref="AP107:AQ107"/>
    <mergeCell ref="AP108:AQ108"/>
    <mergeCell ref="AN108:AO108"/>
    <mergeCell ref="AN109:AO109"/>
    <mergeCell ref="AN110:AO110"/>
    <mergeCell ref="AN100:AO100"/>
    <mergeCell ref="AP100:AQ100"/>
    <mergeCell ref="AN98:AO98"/>
    <mergeCell ref="AN88:AO88"/>
    <mergeCell ref="AN89:AO89"/>
    <mergeCell ref="AP90:AQ90"/>
    <mergeCell ref="AP91:AQ91"/>
    <mergeCell ref="AN90:AO90"/>
    <mergeCell ref="AN80:AO80"/>
    <mergeCell ref="AN81:AO81"/>
    <mergeCell ref="AN87:AO87"/>
    <mergeCell ref="AL110:AM110"/>
    <mergeCell ref="AL99:AM99"/>
    <mergeCell ref="AL88:AM88"/>
    <mergeCell ref="AL107:AM107"/>
    <mergeCell ref="AL108:AM108"/>
    <mergeCell ref="AL109:AM109"/>
    <mergeCell ref="AL89:AM89"/>
    <mergeCell ref="AN99:AO99"/>
    <mergeCell ref="AP99:AQ99"/>
    <mergeCell ref="AP68:AQ68"/>
    <mergeCell ref="AP47:AQ47"/>
    <mergeCell ref="AP48:AQ48"/>
    <mergeCell ref="AP54:AQ54"/>
    <mergeCell ref="AP55:AQ55"/>
    <mergeCell ref="AP56:AQ56"/>
    <mergeCell ref="AP57:AQ57"/>
    <mergeCell ref="AP36:AQ36"/>
    <mergeCell ref="AP37:AQ37"/>
    <mergeCell ref="AP43:AQ43"/>
    <mergeCell ref="AP44:AQ44"/>
    <mergeCell ref="AP45:AQ45"/>
    <mergeCell ref="AN107:AO107"/>
    <mergeCell ref="AL80:AM80"/>
    <mergeCell ref="AL81:AM81"/>
    <mergeCell ref="AL87:AM87"/>
    <mergeCell ref="AL71:AM71"/>
    <mergeCell ref="AP109:AQ109"/>
    <mergeCell ref="AN68:AO68"/>
    <mergeCell ref="AN69:AO69"/>
    <mergeCell ref="AL98:AM98"/>
    <mergeCell ref="AL66:AM66"/>
    <mergeCell ref="AN66:AO66"/>
    <mergeCell ref="AN55:AO55"/>
    <mergeCell ref="AN56:AO56"/>
    <mergeCell ref="AN57:AO57"/>
    <mergeCell ref="AL54:AM54"/>
    <mergeCell ref="AL55:AM55"/>
    <mergeCell ref="AL56:AM56"/>
    <mergeCell ref="AL57:AM57"/>
    <mergeCell ref="AN18:AO18"/>
    <mergeCell ref="AL27:AM27"/>
    <mergeCell ref="AL72:AM72"/>
    <mergeCell ref="AL79:AM79"/>
    <mergeCell ref="AL68:AM68"/>
    <mergeCell ref="AL69:AM69"/>
    <mergeCell ref="AL26:AM26"/>
    <mergeCell ref="AN47:AO47"/>
    <mergeCell ref="AN48:AO48"/>
    <mergeCell ref="AN54:AO54"/>
    <mergeCell ref="AL70:AM70"/>
    <mergeCell ref="AN27:AO27"/>
    <mergeCell ref="AN26:AO26"/>
    <mergeCell ref="AN58:AO58"/>
    <mergeCell ref="AN59:AO59"/>
    <mergeCell ref="AN60:AO60"/>
    <mergeCell ref="AN79:AO79"/>
    <mergeCell ref="AL8:AM8"/>
    <mergeCell ref="AJ66:AK66"/>
    <mergeCell ref="AJ67:AK67"/>
    <mergeCell ref="AJ48:AK48"/>
    <mergeCell ref="AJ59:AK59"/>
    <mergeCell ref="AJ60:AK60"/>
    <mergeCell ref="AJ27:AK27"/>
    <mergeCell ref="AJ43:AK43"/>
    <mergeCell ref="AJ44:AK44"/>
    <mergeCell ref="AT54:AU54"/>
    <mergeCell ref="AT43:AU43"/>
    <mergeCell ref="AT55:AU55"/>
    <mergeCell ref="AT56:AU56"/>
    <mergeCell ref="AT57:AU57"/>
    <mergeCell ref="AT58:AU58"/>
    <mergeCell ref="AL43:AM43"/>
    <mergeCell ref="AN43:AO43"/>
    <mergeCell ref="AL44:AM44"/>
    <mergeCell ref="AN44:AO44"/>
    <mergeCell ref="AL45:AM45"/>
    <mergeCell ref="AN45:AO45"/>
    <mergeCell ref="AJ36:AK36"/>
    <mergeCell ref="AL36:AM36"/>
    <mergeCell ref="AL37:AM37"/>
    <mergeCell ref="AT16:AU16"/>
    <mergeCell ref="AJ26:AK26"/>
    <mergeCell ref="AJ54:AK54"/>
    <mergeCell ref="AJ56:AK56"/>
    <mergeCell ref="AR66:AS66"/>
    <mergeCell ref="AR67:AS67"/>
    <mergeCell ref="AR44:AS44"/>
    <mergeCell ref="AR45:AS45"/>
    <mergeCell ref="AP7:AQ7"/>
    <mergeCell ref="AP8:AQ8"/>
    <mergeCell ref="AP9:AQ9"/>
    <mergeCell ref="AH25:AI25"/>
    <mergeCell ref="AJ25:AK25"/>
    <mergeCell ref="AH26:AI26"/>
    <mergeCell ref="AP15:AQ15"/>
    <mergeCell ref="AR15:AS15"/>
    <mergeCell ref="AP16:AQ16"/>
    <mergeCell ref="AR16:AS16"/>
    <mergeCell ref="AR17:AS17"/>
    <mergeCell ref="AJ18:AK18"/>
    <mergeCell ref="AR18:AS18"/>
    <mergeCell ref="AT18:AU18"/>
    <mergeCell ref="AL18:AM18"/>
    <mergeCell ref="AP17:AQ17"/>
    <mergeCell ref="AN17:AO17"/>
    <mergeCell ref="AP25:AQ25"/>
    <mergeCell ref="AP26:AQ26"/>
    <mergeCell ref="AN25:AO25"/>
    <mergeCell ref="AP18:AQ18"/>
    <mergeCell ref="AR26:AS26"/>
    <mergeCell ref="AT15:AU15"/>
    <mergeCell ref="AJ7:AK7"/>
    <mergeCell ref="AJ8:AK8"/>
    <mergeCell ref="AJ9:AK9"/>
    <mergeCell ref="AL17:AM17"/>
    <mergeCell ref="AJ17:AK17"/>
    <mergeCell ref="AL25:AM25"/>
    <mergeCell ref="AR25:AS25"/>
    <mergeCell ref="AT8:AU8"/>
    <mergeCell ref="AT9:AU9"/>
    <mergeCell ref="AF107:AG107"/>
    <mergeCell ref="AH107:AI107"/>
    <mergeCell ref="AF108:AG108"/>
    <mergeCell ref="AF109:AG109"/>
    <mergeCell ref="AH109:AI109"/>
    <mergeCell ref="AJ108:AK108"/>
    <mergeCell ref="AJ109:AK109"/>
    <mergeCell ref="AD109:AE109"/>
    <mergeCell ref="AF90:AG90"/>
    <mergeCell ref="AH90:AI90"/>
    <mergeCell ref="AF91:AG91"/>
    <mergeCell ref="AH91:AI91"/>
    <mergeCell ref="AJ107:AK107"/>
    <mergeCell ref="AF110:AG110"/>
    <mergeCell ref="AH110:AI110"/>
    <mergeCell ref="AH108:AI108"/>
    <mergeCell ref="AJ98:AK98"/>
    <mergeCell ref="AF99:AG99"/>
    <mergeCell ref="AJ91:AK91"/>
    <mergeCell ref="AD107:AE107"/>
    <mergeCell ref="AD91:AE91"/>
    <mergeCell ref="AD99:AE99"/>
    <mergeCell ref="AF100:AG100"/>
    <mergeCell ref="AH100:AI100"/>
    <mergeCell ref="AJ100:AK100"/>
    <mergeCell ref="AJ99:AK99"/>
    <mergeCell ref="AJ110:AK110"/>
    <mergeCell ref="AJ90:AK90"/>
    <mergeCell ref="T68:U68"/>
    <mergeCell ref="V108:W108"/>
    <mergeCell ref="V110:W110"/>
    <mergeCell ref="X109:Y109"/>
    <mergeCell ref="X110:Y110"/>
    <mergeCell ref="AF37:AG37"/>
    <mergeCell ref="AH37:AI37"/>
    <mergeCell ref="AF27:AG27"/>
    <mergeCell ref="AF28:AG28"/>
    <mergeCell ref="X67:Y67"/>
    <mergeCell ref="X66:Y66"/>
    <mergeCell ref="V66:W66"/>
    <mergeCell ref="T69:U69"/>
    <mergeCell ref="T71:U71"/>
    <mergeCell ref="X68:Y68"/>
    <mergeCell ref="X15:Y15"/>
    <mergeCell ref="T35:U35"/>
    <mergeCell ref="T67:U67"/>
    <mergeCell ref="T66:U66"/>
    <mergeCell ref="T57:U57"/>
    <mergeCell ref="T47:U47"/>
    <mergeCell ref="T55:U55"/>
    <mergeCell ref="T56:U56"/>
    <mergeCell ref="X28:Y28"/>
    <mergeCell ref="AF67:AG67"/>
    <mergeCell ref="AH67:AI67"/>
    <mergeCell ref="AF68:AG68"/>
    <mergeCell ref="AH68:AI68"/>
    <mergeCell ref="AF69:AG69"/>
    <mergeCell ref="AH69:AI69"/>
    <mergeCell ref="AF59:AG59"/>
    <mergeCell ref="AH59:AI59"/>
    <mergeCell ref="P100:Q100"/>
    <mergeCell ref="P88:Q88"/>
    <mergeCell ref="P90:Q90"/>
    <mergeCell ref="J68:K68"/>
    <mergeCell ref="L68:M68"/>
    <mergeCell ref="T107:U107"/>
    <mergeCell ref="T88:U88"/>
    <mergeCell ref="T89:U89"/>
    <mergeCell ref="T90:U90"/>
    <mergeCell ref="R107:S107"/>
    <mergeCell ref="R98:S98"/>
    <mergeCell ref="R91:S91"/>
    <mergeCell ref="R90:S90"/>
    <mergeCell ref="R28:S28"/>
    <mergeCell ref="V60:W60"/>
    <mergeCell ref="R56:S56"/>
    <mergeCell ref="R57:S57"/>
    <mergeCell ref="V54:W54"/>
    <mergeCell ref="R48:S48"/>
    <mergeCell ref="T79:U79"/>
    <mergeCell ref="T72:U72"/>
    <mergeCell ref="V107:W107"/>
    <mergeCell ref="V67:W67"/>
    <mergeCell ref="V88:W88"/>
    <mergeCell ref="V89:W89"/>
    <mergeCell ref="V68:W68"/>
    <mergeCell ref="T58:U58"/>
    <mergeCell ref="T59:U59"/>
    <mergeCell ref="R66:S66"/>
    <mergeCell ref="R59:S59"/>
    <mergeCell ref="T60:U60"/>
    <mergeCell ref="T54:U54"/>
    <mergeCell ref="L70:M70"/>
    <mergeCell ref="N69:O69"/>
    <mergeCell ref="N67:O67"/>
    <mergeCell ref="L71:M71"/>
    <mergeCell ref="J69:K69"/>
    <mergeCell ref="J70:K70"/>
    <mergeCell ref="N79:O79"/>
    <mergeCell ref="L88:M88"/>
    <mergeCell ref="N89:O89"/>
    <mergeCell ref="N87:O87"/>
    <mergeCell ref="J108:K108"/>
    <mergeCell ref="N81:O81"/>
    <mergeCell ref="L80:M80"/>
    <mergeCell ref="N80:O80"/>
    <mergeCell ref="L81:M81"/>
    <mergeCell ref="N72:O72"/>
    <mergeCell ref="J79:K79"/>
    <mergeCell ref="L72:M72"/>
    <mergeCell ref="L79:M79"/>
    <mergeCell ref="J100:K100"/>
    <mergeCell ref="L100:M100"/>
    <mergeCell ref="N100:O100"/>
    <mergeCell ref="R110:S110"/>
    <mergeCell ref="N110:O110"/>
    <mergeCell ref="N91:O91"/>
    <mergeCell ref="P109:Q109"/>
    <mergeCell ref="P110:Q110"/>
    <mergeCell ref="N109:O109"/>
    <mergeCell ref="R108:S108"/>
    <mergeCell ref="R109:S109"/>
    <mergeCell ref="V81:W81"/>
    <mergeCell ref="V87:W87"/>
    <mergeCell ref="V79:W79"/>
    <mergeCell ref="Z37:AA37"/>
    <mergeCell ref="T25:U25"/>
    <mergeCell ref="T26:U26"/>
    <mergeCell ref="T27:U27"/>
    <mergeCell ref="V71:W71"/>
    <mergeCell ref="T46:U46"/>
    <mergeCell ref="T44:U44"/>
    <mergeCell ref="X47:Y47"/>
    <mergeCell ref="X54:Y54"/>
    <mergeCell ref="V55:W55"/>
    <mergeCell ref="X48:Y48"/>
    <mergeCell ref="X55:Y55"/>
    <mergeCell ref="N108:O108"/>
    <mergeCell ref="N107:O107"/>
    <mergeCell ref="R70:S70"/>
    <mergeCell ref="R67:S67"/>
    <mergeCell ref="R87:S87"/>
    <mergeCell ref="R71:S71"/>
    <mergeCell ref="T110:U110"/>
    <mergeCell ref="T109:U109"/>
    <mergeCell ref="X25:Y25"/>
    <mergeCell ref="H45:I45"/>
    <mergeCell ref="H46:I46"/>
    <mergeCell ref="H47:I47"/>
    <mergeCell ref="N37:O37"/>
    <mergeCell ref="H44:I44"/>
    <mergeCell ref="N46:O46"/>
    <mergeCell ref="T28:U28"/>
    <mergeCell ref="V44:W44"/>
    <mergeCell ref="V15:W15"/>
    <mergeCell ref="V16:W16"/>
    <mergeCell ref="V17:W17"/>
    <mergeCell ref="V18:W18"/>
    <mergeCell ref="Z28:AA28"/>
    <mergeCell ref="T45:U45"/>
    <mergeCell ref="L37:M37"/>
    <mergeCell ref="L43:M43"/>
    <mergeCell ref="Z9:AA9"/>
    <mergeCell ref="T16:U16"/>
    <mergeCell ref="R45:S45"/>
    <mergeCell ref="R26:S26"/>
    <mergeCell ref="R27:S27"/>
    <mergeCell ref="R17:S17"/>
    <mergeCell ref="P27:Q27"/>
    <mergeCell ref="N28:O28"/>
    <mergeCell ref="T15:U15"/>
    <mergeCell ref="R15:S15"/>
    <mergeCell ref="V9:W9"/>
    <mergeCell ref="L45:M45"/>
    <mergeCell ref="P28:Q28"/>
    <mergeCell ref="N36:O36"/>
    <mergeCell ref="L25:M25"/>
    <mergeCell ref="V27:W27"/>
    <mergeCell ref="AD9:AE9"/>
    <mergeCell ref="T8:U8"/>
    <mergeCell ref="P16:Q16"/>
    <mergeCell ref="P17:Q17"/>
    <mergeCell ref="N26:O26"/>
    <mergeCell ref="N27:O27"/>
    <mergeCell ref="R25:S25"/>
    <mergeCell ref="R16:S16"/>
    <mergeCell ref="J46:K46"/>
    <mergeCell ref="N25:O25"/>
    <mergeCell ref="T37:U37"/>
    <mergeCell ref="T43:U43"/>
    <mergeCell ref="AD28:AE28"/>
    <mergeCell ref="AD37:AE37"/>
    <mergeCell ref="AD43:AE43"/>
    <mergeCell ref="AD35:AE35"/>
    <mergeCell ref="AD45:AE45"/>
    <mergeCell ref="AD27:AE27"/>
    <mergeCell ref="J8:K8"/>
    <mergeCell ref="V45:W45"/>
    <mergeCell ref="X45:Y45"/>
    <mergeCell ref="R35:S35"/>
    <mergeCell ref="R36:S36"/>
    <mergeCell ref="R37:S37"/>
    <mergeCell ref="R43:S43"/>
    <mergeCell ref="P44:Q44"/>
    <mergeCell ref="R44:S44"/>
    <mergeCell ref="Z15:AA15"/>
    <mergeCell ref="Z16:AA16"/>
    <mergeCell ref="Z17:AA17"/>
    <mergeCell ref="AB16:AC16"/>
    <mergeCell ref="AB26:AC26"/>
    <mergeCell ref="N44:O44"/>
    <mergeCell ref="N45:O45"/>
    <mergeCell ref="J44:K44"/>
    <mergeCell ref="N54:O54"/>
    <mergeCell ref="N55:O55"/>
    <mergeCell ref="X7:Y7"/>
    <mergeCell ref="T17:U17"/>
    <mergeCell ref="L15:M15"/>
    <mergeCell ref="L36:M36"/>
    <mergeCell ref="N15:O15"/>
    <mergeCell ref="V7:W7"/>
    <mergeCell ref="V8:W8"/>
    <mergeCell ref="R18:S18"/>
    <mergeCell ref="J35:K35"/>
    <mergeCell ref="T18:U18"/>
    <mergeCell ref="P26:Q26"/>
    <mergeCell ref="J25:K25"/>
    <mergeCell ref="T36:U36"/>
    <mergeCell ref="L17:M17"/>
    <mergeCell ref="N16:O16"/>
    <mergeCell ref="N17:O17"/>
    <mergeCell ref="L8:M8"/>
    <mergeCell ref="V26:W26"/>
    <mergeCell ref="X26:Y26"/>
    <mergeCell ref="X27:Y27"/>
    <mergeCell ref="V25:W25"/>
    <mergeCell ref="J48:K48"/>
    <mergeCell ref="N7:O7"/>
    <mergeCell ref="N8:O8"/>
    <mergeCell ref="N9:O9"/>
    <mergeCell ref="V47:W47"/>
    <mergeCell ref="T48:U48"/>
    <mergeCell ref="B18:E18"/>
    <mergeCell ref="AB7:AC7"/>
    <mergeCell ref="AB8:AC8"/>
    <mergeCell ref="AB9:AC9"/>
    <mergeCell ref="Z7:AA7"/>
    <mergeCell ref="L9:M9"/>
    <mergeCell ref="Z8:AA8"/>
    <mergeCell ref="P8:Q8"/>
    <mergeCell ref="P9:Q9"/>
    <mergeCell ref="J9:K9"/>
    <mergeCell ref="T9:U9"/>
    <mergeCell ref="H9:I9"/>
    <mergeCell ref="R9:S9"/>
    <mergeCell ref="F25:G25"/>
    <mergeCell ref="P25:Q25"/>
    <mergeCell ref="J17:K17"/>
    <mergeCell ref="L16:M16"/>
    <mergeCell ref="T7:U7"/>
    <mergeCell ref="J16:K16"/>
    <mergeCell ref="P15:Q15"/>
    <mergeCell ref="Z18:AA18"/>
    <mergeCell ref="R7:S7"/>
    <mergeCell ref="L7:M7"/>
    <mergeCell ref="R8:S8"/>
    <mergeCell ref="L18:M18"/>
    <mergeCell ref="N18:O18"/>
    <mergeCell ref="P18:Q18"/>
    <mergeCell ref="X8:Y8"/>
    <mergeCell ref="X9:Y9"/>
    <mergeCell ref="H8:I8"/>
    <mergeCell ref="B16:E16"/>
    <mergeCell ref="B17:E17"/>
    <mergeCell ref="B102:C102"/>
    <mergeCell ref="F46:G46"/>
    <mergeCell ref="F54:G54"/>
    <mergeCell ref="L28:M28"/>
    <mergeCell ref="H25:I25"/>
    <mergeCell ref="B7:E7"/>
    <mergeCell ref="B92:C92"/>
    <mergeCell ref="B66:E66"/>
    <mergeCell ref="B35:E35"/>
    <mergeCell ref="B45:E45"/>
    <mergeCell ref="B37:E37"/>
    <mergeCell ref="B36:E36"/>
    <mergeCell ref="B47:E47"/>
    <mergeCell ref="B8:E8"/>
    <mergeCell ref="B9:E9"/>
    <mergeCell ref="H7:I7"/>
    <mergeCell ref="F7:G7"/>
    <mergeCell ref="F55:G55"/>
    <mergeCell ref="H55:I55"/>
    <mergeCell ref="F9:G9"/>
    <mergeCell ref="F48:G48"/>
    <mergeCell ref="F47:G47"/>
    <mergeCell ref="F43:G43"/>
    <mergeCell ref="B25:E25"/>
    <mergeCell ref="B61:C61"/>
    <mergeCell ref="B57:E57"/>
    <mergeCell ref="F66:G66"/>
    <mergeCell ref="F67:G67"/>
    <mergeCell ref="F56:G56"/>
    <mergeCell ref="F87:G87"/>
    <mergeCell ref="B10:C10"/>
    <mergeCell ref="H26:I26"/>
    <mergeCell ref="B111:C111"/>
    <mergeCell ref="B110:E110"/>
    <mergeCell ref="B108:E108"/>
    <mergeCell ref="B109:E109"/>
    <mergeCell ref="B70:E70"/>
    <mergeCell ref="B107:E107"/>
    <mergeCell ref="B72:E72"/>
    <mergeCell ref="B91:E91"/>
    <mergeCell ref="B90:E90"/>
    <mergeCell ref="B56:E56"/>
    <mergeCell ref="B27:E27"/>
    <mergeCell ref="B79:E79"/>
    <mergeCell ref="B71:E71"/>
    <mergeCell ref="B69:E69"/>
    <mergeCell ref="B58:E58"/>
    <mergeCell ref="B54:E54"/>
    <mergeCell ref="B55:E55"/>
    <mergeCell ref="B59:E59"/>
    <mergeCell ref="B38:C38"/>
    <mergeCell ref="B46:E46"/>
    <mergeCell ref="B30:C30"/>
    <mergeCell ref="B28:E28"/>
    <mergeCell ref="B48:E48"/>
    <mergeCell ref="B89:E89"/>
    <mergeCell ref="B49:C49"/>
    <mergeCell ref="B44:E44"/>
    <mergeCell ref="B29:C29"/>
    <mergeCell ref="B43:E43"/>
    <mergeCell ref="B68:E68"/>
    <mergeCell ref="B67:E67"/>
    <mergeCell ref="B60:E60"/>
    <mergeCell ref="B81:E81"/>
    <mergeCell ref="F15:G15"/>
    <mergeCell ref="F16:G16"/>
    <mergeCell ref="F17:G17"/>
    <mergeCell ref="H15:I15"/>
    <mergeCell ref="J27:K27"/>
    <mergeCell ref="J54:K54"/>
    <mergeCell ref="J55:K55"/>
    <mergeCell ref="F57:G57"/>
    <mergeCell ref="H58:I58"/>
    <mergeCell ref="F88:G88"/>
    <mergeCell ref="F79:G79"/>
    <mergeCell ref="J47:K47"/>
    <mergeCell ref="F26:G26"/>
    <mergeCell ref="H36:I36"/>
    <mergeCell ref="H35:I35"/>
    <mergeCell ref="F35:G35"/>
    <mergeCell ref="F27:G27"/>
    <mergeCell ref="F28:G28"/>
    <mergeCell ref="H54:I54"/>
    <mergeCell ref="J56:K56"/>
    <mergeCell ref="H60:I60"/>
    <mergeCell ref="H59:I59"/>
    <mergeCell ref="H43:I43"/>
    <mergeCell ref="J67:K67"/>
    <mergeCell ref="H67:I67"/>
    <mergeCell ref="J59:K59"/>
    <mergeCell ref="H57:I57"/>
    <mergeCell ref="F72:G72"/>
    <mergeCell ref="F80:G80"/>
    <mergeCell ref="F81:G81"/>
    <mergeCell ref="J87:K87"/>
    <mergeCell ref="J72:K72"/>
    <mergeCell ref="B15:E15"/>
    <mergeCell ref="B26:E26"/>
    <mergeCell ref="F18:G18"/>
    <mergeCell ref="H18:I18"/>
    <mergeCell ref="J18:K18"/>
    <mergeCell ref="L35:M35"/>
    <mergeCell ref="P35:Q35"/>
    <mergeCell ref="L54:M54"/>
    <mergeCell ref="L55:M55"/>
    <mergeCell ref="N57:O57"/>
    <mergeCell ref="L59:M59"/>
    <mergeCell ref="N58:O58"/>
    <mergeCell ref="N60:O60"/>
    <mergeCell ref="N66:O66"/>
    <mergeCell ref="H56:I56"/>
    <mergeCell ref="J58:K58"/>
    <mergeCell ref="L60:M60"/>
    <mergeCell ref="N56:O56"/>
    <mergeCell ref="N59:O59"/>
    <mergeCell ref="N47:O47"/>
    <mergeCell ref="P57:Q57"/>
    <mergeCell ref="P60:Q60"/>
    <mergeCell ref="P66:Q66"/>
    <mergeCell ref="P58:Q58"/>
    <mergeCell ref="J66:K66"/>
    <mergeCell ref="J60:K60"/>
    <mergeCell ref="P47:Q47"/>
    <mergeCell ref="P54:Q54"/>
    <mergeCell ref="L56:M56"/>
    <mergeCell ref="H48:I48"/>
    <mergeCell ref="L48:M48"/>
    <mergeCell ref="H66:I66"/>
    <mergeCell ref="AF7:AG7"/>
    <mergeCell ref="AF8:AG8"/>
    <mergeCell ref="AF9:AG9"/>
    <mergeCell ref="J15:K15"/>
    <mergeCell ref="AD7:AE7"/>
    <mergeCell ref="N48:O48"/>
    <mergeCell ref="J26:K26"/>
    <mergeCell ref="J28:K28"/>
    <mergeCell ref="L26:M26"/>
    <mergeCell ref="L27:M27"/>
    <mergeCell ref="F44:G44"/>
    <mergeCell ref="H37:I37"/>
    <mergeCell ref="L44:M44"/>
    <mergeCell ref="N43:O43"/>
    <mergeCell ref="L46:M46"/>
    <mergeCell ref="J36:K36"/>
    <mergeCell ref="J37:K37"/>
    <mergeCell ref="J43:K43"/>
    <mergeCell ref="F45:G45"/>
    <mergeCell ref="J45:K45"/>
    <mergeCell ref="N35:O35"/>
    <mergeCell ref="L47:M47"/>
    <mergeCell ref="F8:G8"/>
    <mergeCell ref="J7:K7"/>
    <mergeCell ref="P7:Q7"/>
    <mergeCell ref="F36:G36"/>
    <mergeCell ref="F37:G37"/>
    <mergeCell ref="H28:I28"/>
    <mergeCell ref="H16:I16"/>
    <mergeCell ref="H17:I17"/>
    <mergeCell ref="H27:I27"/>
    <mergeCell ref="AD8:AE8"/>
    <mergeCell ref="H110:I110"/>
    <mergeCell ref="H109:I109"/>
    <mergeCell ref="N88:O88"/>
    <mergeCell ref="L91:M91"/>
    <mergeCell ref="H91:I91"/>
    <mergeCell ref="J89:K89"/>
    <mergeCell ref="J90:K90"/>
    <mergeCell ref="J91:K91"/>
    <mergeCell ref="L89:M89"/>
    <mergeCell ref="H90:I90"/>
    <mergeCell ref="F110:G110"/>
    <mergeCell ref="L110:M110"/>
    <mergeCell ref="F107:G107"/>
    <mergeCell ref="L107:M107"/>
    <mergeCell ref="F108:G108"/>
    <mergeCell ref="L108:M108"/>
    <mergeCell ref="F109:G109"/>
    <mergeCell ref="L109:M109"/>
    <mergeCell ref="H107:I107"/>
    <mergeCell ref="F89:G89"/>
    <mergeCell ref="J88:K88"/>
    <mergeCell ref="H108:I108"/>
    <mergeCell ref="F90:G90"/>
    <mergeCell ref="L90:M90"/>
    <mergeCell ref="H88:I88"/>
    <mergeCell ref="J107:K107"/>
    <mergeCell ref="H89:I89"/>
    <mergeCell ref="F91:G91"/>
    <mergeCell ref="J110:K110"/>
    <mergeCell ref="J109:K109"/>
    <mergeCell ref="H100:I100"/>
    <mergeCell ref="F99:G99"/>
    <mergeCell ref="J57:K57"/>
    <mergeCell ref="L66:M66"/>
    <mergeCell ref="L58:M58"/>
    <mergeCell ref="L57:M57"/>
    <mergeCell ref="L67:M67"/>
    <mergeCell ref="R58:S58"/>
    <mergeCell ref="P89:Q89"/>
    <mergeCell ref="T80:U80"/>
    <mergeCell ref="T81:U81"/>
    <mergeCell ref="X79:Y79"/>
    <mergeCell ref="V80:W80"/>
    <mergeCell ref="P91:Q91"/>
    <mergeCell ref="R89:S89"/>
    <mergeCell ref="P72:Q72"/>
    <mergeCell ref="X80:Y80"/>
    <mergeCell ref="P80:Q80"/>
    <mergeCell ref="P81:Q81"/>
    <mergeCell ref="V91:W91"/>
    <mergeCell ref="P79:Q79"/>
    <mergeCell ref="P87:Q87"/>
    <mergeCell ref="R72:S72"/>
    <mergeCell ref="P70:Q70"/>
    <mergeCell ref="V70:W70"/>
    <mergeCell ref="R88:S88"/>
    <mergeCell ref="T70:U70"/>
    <mergeCell ref="T91:U91"/>
    <mergeCell ref="T87:U87"/>
    <mergeCell ref="R81:S81"/>
    <mergeCell ref="N68:O68"/>
    <mergeCell ref="N71:O71"/>
    <mergeCell ref="N70:O70"/>
    <mergeCell ref="L69:M69"/>
    <mergeCell ref="V109:W109"/>
    <mergeCell ref="X108:Y108"/>
    <mergeCell ref="X107:Y107"/>
    <mergeCell ref="P107:Q107"/>
    <mergeCell ref="V72:W72"/>
    <mergeCell ref="V35:W35"/>
    <mergeCell ref="V36:W36"/>
    <mergeCell ref="V37:W37"/>
    <mergeCell ref="X43:Y43"/>
    <mergeCell ref="X37:Y37"/>
    <mergeCell ref="V43:W43"/>
    <mergeCell ref="X35:Y35"/>
    <mergeCell ref="X58:Y58"/>
    <mergeCell ref="X36:Y36"/>
    <mergeCell ref="P45:Q45"/>
    <mergeCell ref="P46:Q46"/>
    <mergeCell ref="V57:W57"/>
    <mergeCell ref="V58:W58"/>
    <mergeCell ref="V46:W46"/>
    <mergeCell ref="R46:S46"/>
    <mergeCell ref="P36:Q36"/>
    <mergeCell ref="P37:Q37"/>
    <mergeCell ref="P43:Q43"/>
    <mergeCell ref="P55:Q55"/>
    <mergeCell ref="P56:Q56"/>
    <mergeCell ref="R47:S47"/>
    <mergeCell ref="P59:Q59"/>
    <mergeCell ref="V90:W90"/>
    <mergeCell ref="R79:S79"/>
    <mergeCell ref="R80:S80"/>
    <mergeCell ref="T108:U108"/>
    <mergeCell ref="P108:Q108"/>
    <mergeCell ref="AB15:AC15"/>
    <mergeCell ref="X90:Y90"/>
    <mergeCell ref="Z80:AA80"/>
    <mergeCell ref="X72:Y72"/>
    <mergeCell ref="X44:Y44"/>
    <mergeCell ref="AD46:AE46"/>
    <mergeCell ref="AD15:AE15"/>
    <mergeCell ref="AD16:AE16"/>
    <mergeCell ref="AD17:AE17"/>
    <mergeCell ref="Z26:AA26"/>
    <mergeCell ref="AH17:AI17"/>
    <mergeCell ref="X16:Y16"/>
    <mergeCell ref="X17:Y17"/>
    <mergeCell ref="Z25:AA25"/>
    <mergeCell ref="AB25:AC25"/>
    <mergeCell ref="X60:Y60"/>
    <mergeCell ref="X18:Y18"/>
    <mergeCell ref="AB27:AC27"/>
    <mergeCell ref="X69:Y69"/>
    <mergeCell ref="X59:Y59"/>
    <mergeCell ref="X56:Y56"/>
    <mergeCell ref="X57:Y57"/>
    <mergeCell ref="AD44:AE44"/>
    <mergeCell ref="X87:Y87"/>
    <mergeCell ref="X88:Y88"/>
    <mergeCell ref="X89:Y89"/>
    <mergeCell ref="AD70:AE70"/>
    <mergeCell ref="Z57:AA57"/>
    <mergeCell ref="Z59:AA59"/>
    <mergeCell ref="X81:Y81"/>
    <mergeCell ref="Z81:AA81"/>
    <mergeCell ref="Z87:AA87"/>
    <mergeCell ref="AH58:AI58"/>
    <mergeCell ref="AH71:AI71"/>
    <mergeCell ref="AH56:AI56"/>
    <mergeCell ref="AF57:AG57"/>
    <mergeCell ref="AD56:AE56"/>
    <mergeCell ref="AH27:AI27"/>
    <mergeCell ref="AF25:AG25"/>
    <mergeCell ref="AF26:AG26"/>
    <mergeCell ref="AB17:AC17"/>
    <mergeCell ref="Z46:AA46"/>
    <mergeCell ref="AF56:AG56"/>
    <mergeCell ref="AD68:AE68"/>
    <mergeCell ref="AD69:AE69"/>
    <mergeCell ref="Z68:AA68"/>
    <mergeCell ref="AB68:AC68"/>
    <mergeCell ref="AF46:AG46"/>
    <mergeCell ref="AH46:AI46"/>
    <mergeCell ref="AD26:AE26"/>
    <mergeCell ref="AD18:AE18"/>
    <mergeCell ref="AD25:AE25"/>
    <mergeCell ref="AB47:AC47"/>
    <mergeCell ref="AB48:AC48"/>
    <mergeCell ref="AB58:AC58"/>
    <mergeCell ref="AB60:AC60"/>
    <mergeCell ref="AB66:AC66"/>
    <mergeCell ref="AF60:AG60"/>
    <mergeCell ref="AB88:AC88"/>
    <mergeCell ref="AD88:AE88"/>
    <mergeCell ref="Z72:AA72"/>
    <mergeCell ref="Z110:AA110"/>
    <mergeCell ref="Z89:AA89"/>
    <mergeCell ref="AB89:AC89"/>
    <mergeCell ref="Z90:AA90"/>
    <mergeCell ref="AB90:AC90"/>
    <mergeCell ref="Z91:AA91"/>
    <mergeCell ref="AB91:AC91"/>
    <mergeCell ref="AB109:AC109"/>
    <mergeCell ref="AB110:AC110"/>
    <mergeCell ref="Z108:AA108"/>
    <mergeCell ref="AD110:AE110"/>
    <mergeCell ref="AF43:AG43"/>
    <mergeCell ref="AF87:AG87"/>
    <mergeCell ref="AH87:AI87"/>
    <mergeCell ref="AF88:AG88"/>
    <mergeCell ref="AH88:AI88"/>
    <mergeCell ref="AF89:AG89"/>
    <mergeCell ref="AH89:AI89"/>
    <mergeCell ref="AF79:AG79"/>
    <mergeCell ref="AH79:AI79"/>
    <mergeCell ref="AB107:AC107"/>
    <mergeCell ref="AB108:AC108"/>
    <mergeCell ref="AD79:AE79"/>
    <mergeCell ref="AD80:AE80"/>
    <mergeCell ref="AD81:AE81"/>
    <mergeCell ref="AD87:AE87"/>
    <mergeCell ref="AD108:AE108"/>
    <mergeCell ref="AD89:AE89"/>
    <mergeCell ref="AD90:AE90"/>
    <mergeCell ref="AJ87:AK87"/>
    <mergeCell ref="AJ88:AK88"/>
    <mergeCell ref="AB79:AC79"/>
    <mergeCell ref="AB80:AC80"/>
    <mergeCell ref="AH70:AI70"/>
    <mergeCell ref="AF71:AG71"/>
    <mergeCell ref="Z109:AA109"/>
    <mergeCell ref="AB87:AC87"/>
    <mergeCell ref="AB98:AC98"/>
    <mergeCell ref="AD98:AE98"/>
    <mergeCell ref="AD100:AE100"/>
    <mergeCell ref="AD71:AE71"/>
    <mergeCell ref="AD72:AE72"/>
    <mergeCell ref="AD57:AE57"/>
    <mergeCell ref="AD58:AE58"/>
    <mergeCell ref="AD59:AE59"/>
    <mergeCell ref="Z79:AA79"/>
    <mergeCell ref="AD67:AE67"/>
    <mergeCell ref="AB81:AC81"/>
    <mergeCell ref="Z67:AA67"/>
    <mergeCell ref="AB70:AC70"/>
    <mergeCell ref="Z71:AA71"/>
    <mergeCell ref="AB71:AC71"/>
    <mergeCell ref="Z107:AA107"/>
    <mergeCell ref="AB72:AC72"/>
    <mergeCell ref="AB67:AC67"/>
    <mergeCell ref="Z99:AA99"/>
    <mergeCell ref="AB99:AC99"/>
    <mergeCell ref="AD60:AE60"/>
    <mergeCell ref="AD66:AE66"/>
    <mergeCell ref="Z98:AA98"/>
    <mergeCell ref="Z88:AA88"/>
    <mergeCell ref="AB55:AC55"/>
    <mergeCell ref="AB57:AC57"/>
    <mergeCell ref="Z56:AA56"/>
    <mergeCell ref="AB56:AC56"/>
    <mergeCell ref="AJ28:AK28"/>
    <mergeCell ref="AJ35:AK35"/>
    <mergeCell ref="AJ58:AK58"/>
    <mergeCell ref="AJ71:AK71"/>
    <mergeCell ref="AJ72:AK72"/>
    <mergeCell ref="AJ79:AK79"/>
    <mergeCell ref="AJ80:AK80"/>
    <mergeCell ref="AJ68:AK68"/>
    <mergeCell ref="AJ69:AK69"/>
    <mergeCell ref="AH81:AI81"/>
    <mergeCell ref="AF70:AG70"/>
    <mergeCell ref="AH80:AI80"/>
    <mergeCell ref="AF81:AG81"/>
    <mergeCell ref="AF80:AG80"/>
    <mergeCell ref="AF72:AG72"/>
    <mergeCell ref="Z69:AA69"/>
    <mergeCell ref="AB69:AC69"/>
    <mergeCell ref="Z70:AA70"/>
    <mergeCell ref="Z43:AA43"/>
    <mergeCell ref="AB43:AC43"/>
    <mergeCell ref="Z45:AA45"/>
    <mergeCell ref="AD54:AE54"/>
    <mergeCell ref="AD55:AE55"/>
    <mergeCell ref="AF66:AG66"/>
    <mergeCell ref="AH66:AI66"/>
    <mergeCell ref="AH60:AI60"/>
    <mergeCell ref="AH57:AI57"/>
    <mergeCell ref="AF58:AG58"/>
    <mergeCell ref="Z35:AA35"/>
    <mergeCell ref="AD36:AE36"/>
    <mergeCell ref="AB46:AC46"/>
    <mergeCell ref="AJ45:AK45"/>
    <mergeCell ref="AJ46:AK46"/>
    <mergeCell ref="AJ47:AK47"/>
    <mergeCell ref="AJ37:AK37"/>
    <mergeCell ref="AD47:AE47"/>
    <mergeCell ref="AD48:AE48"/>
    <mergeCell ref="AH43:AI43"/>
    <mergeCell ref="AF44:AG44"/>
    <mergeCell ref="AB35:AC35"/>
    <mergeCell ref="AB36:AC36"/>
    <mergeCell ref="AB37:AC37"/>
    <mergeCell ref="AB29:AC29"/>
    <mergeCell ref="Z36:AA36"/>
    <mergeCell ref="AH45:AI45"/>
    <mergeCell ref="AB18:AC18"/>
    <mergeCell ref="X70:Y70"/>
    <mergeCell ref="X71:Y71"/>
    <mergeCell ref="X46:Y46"/>
    <mergeCell ref="Z44:AA44"/>
    <mergeCell ref="P48:Q48"/>
    <mergeCell ref="V48:W48"/>
    <mergeCell ref="R54:S54"/>
    <mergeCell ref="V56:W56"/>
    <mergeCell ref="P67:Q67"/>
    <mergeCell ref="V69:W69"/>
    <mergeCell ref="P69:Q69"/>
    <mergeCell ref="P68:Q68"/>
    <mergeCell ref="R68:S68"/>
    <mergeCell ref="R69:S69"/>
    <mergeCell ref="R55:S55"/>
    <mergeCell ref="Z55:AA55"/>
    <mergeCell ref="Z48:AA48"/>
    <mergeCell ref="Z58:AA58"/>
    <mergeCell ref="Z60:AA60"/>
    <mergeCell ref="Z66:AA66"/>
    <mergeCell ref="AB44:AC44"/>
    <mergeCell ref="Z47:AA47"/>
    <mergeCell ref="Z54:AA54"/>
    <mergeCell ref="AB54:AC54"/>
    <mergeCell ref="Z27:AA27"/>
    <mergeCell ref="V28:W28"/>
    <mergeCell ref="AB45:AC45"/>
    <mergeCell ref="R60:S60"/>
    <mergeCell ref="P71:Q71"/>
    <mergeCell ref="AB59:AC59"/>
    <mergeCell ref="AB28:AC28"/>
    <mergeCell ref="AF15:AG15"/>
    <mergeCell ref="AV107:AW107"/>
    <mergeCell ref="AV89:AW89"/>
    <mergeCell ref="AV90:AW90"/>
    <mergeCell ref="AV91:AW91"/>
    <mergeCell ref="AV98:AW98"/>
    <mergeCell ref="AV99:AW99"/>
    <mergeCell ref="AV100:AW100"/>
    <mergeCell ref="AT67:AU67"/>
    <mergeCell ref="AT46:AU46"/>
    <mergeCell ref="AT47:AU47"/>
    <mergeCell ref="AT48:AU48"/>
    <mergeCell ref="AT17:AU17"/>
    <mergeCell ref="AT59:AU59"/>
    <mergeCell ref="AT60:AU60"/>
    <mergeCell ref="AT44:AU44"/>
    <mergeCell ref="AT45:AU45"/>
    <mergeCell ref="AV35:AW35"/>
    <mergeCell ref="AV60:AW60"/>
    <mergeCell ref="AT99:AU99"/>
    <mergeCell ref="AT37:AU37"/>
    <mergeCell ref="AH72:AI72"/>
    <mergeCell ref="AF17:AG17"/>
    <mergeCell ref="AH47:AI47"/>
    <mergeCell ref="AF48:AG48"/>
    <mergeCell ref="AH48:AI48"/>
    <mergeCell ref="AF54:AG54"/>
    <mergeCell ref="AH54:AI54"/>
    <mergeCell ref="AF55:AG55"/>
    <mergeCell ref="AH55:AI55"/>
    <mergeCell ref="AF47:AG47"/>
    <mergeCell ref="AF16:AG16"/>
    <mergeCell ref="AH15:AI15"/>
    <mergeCell ref="AH16:AI16"/>
    <mergeCell ref="BD15:BE15"/>
    <mergeCell ref="AZ28:BA28"/>
    <mergeCell ref="AX47:AY47"/>
    <mergeCell ref="AZ18:BA18"/>
    <mergeCell ref="AV25:AW25"/>
    <mergeCell ref="AV26:AW26"/>
    <mergeCell ref="AV27:AW27"/>
    <mergeCell ref="AV28:AW28"/>
    <mergeCell ref="BB45:BC45"/>
    <mergeCell ref="AH44:AI44"/>
    <mergeCell ref="AF45:AG45"/>
    <mergeCell ref="AH28:AI28"/>
    <mergeCell ref="AF36:AG36"/>
    <mergeCell ref="AH36:AI36"/>
    <mergeCell ref="AL46:AM46"/>
    <mergeCell ref="AJ15:AK15"/>
    <mergeCell ref="AL15:AM15"/>
    <mergeCell ref="AJ16:AK16"/>
    <mergeCell ref="AL16:AM16"/>
    <mergeCell ref="AN15:AO15"/>
    <mergeCell ref="AN16:AO16"/>
    <mergeCell ref="AR46:AS46"/>
    <mergeCell ref="AR47:AS47"/>
    <mergeCell ref="AF18:AG18"/>
    <mergeCell ref="AH18:AI18"/>
    <mergeCell ref="AX25:AY25"/>
    <mergeCell ref="AX26:AY26"/>
    <mergeCell ref="AX27:AY27"/>
    <mergeCell ref="AX28:AY28"/>
    <mergeCell ref="AZ16:BA16"/>
    <mergeCell ref="AX7:AY7"/>
    <mergeCell ref="AX8:AY8"/>
    <mergeCell ref="AX9:AY9"/>
    <mergeCell ref="AV18:AW18"/>
    <mergeCell ref="AT36:AU36"/>
    <mergeCell ref="AV57:AW57"/>
    <mergeCell ref="AV8:AW8"/>
    <mergeCell ref="AV9:AW9"/>
    <mergeCell ref="BB9:BC9"/>
    <mergeCell ref="AT25:AU25"/>
    <mergeCell ref="AT26:AU26"/>
    <mergeCell ref="AT27:AU27"/>
    <mergeCell ref="AT28:AU28"/>
    <mergeCell ref="AV46:AW46"/>
    <mergeCell ref="AV47:AW47"/>
    <mergeCell ref="AZ25:BA25"/>
    <mergeCell ref="AZ26:BA26"/>
    <mergeCell ref="AZ27:BA27"/>
    <mergeCell ref="BB15:BC15"/>
    <mergeCell ref="BB16:BC16"/>
    <mergeCell ref="BB17:BC17"/>
    <mergeCell ref="AV15:AW15"/>
    <mergeCell ref="AX15:AY15"/>
    <mergeCell ref="AV16:AW16"/>
    <mergeCell ref="AX16:AY16"/>
    <mergeCell ref="AV17:AW17"/>
    <mergeCell ref="AZ7:BA7"/>
    <mergeCell ref="BB7:BC7"/>
    <mergeCell ref="AZ8:BA8"/>
    <mergeCell ref="BB8:BC8"/>
    <mergeCell ref="AZ9:BA9"/>
    <mergeCell ref="AZ15:BA15"/>
    <mergeCell ref="AZ17:BA17"/>
    <mergeCell ref="BD54:BE54"/>
    <mergeCell ref="BB46:BC46"/>
    <mergeCell ref="BD18:BE18"/>
    <mergeCell ref="BD16:BE16"/>
    <mergeCell ref="BD17:BE17"/>
    <mergeCell ref="BB25:BC25"/>
    <mergeCell ref="BD25:BE25"/>
    <mergeCell ref="BB26:BC26"/>
    <mergeCell ref="BD26:BE26"/>
    <mergeCell ref="BB27:BC27"/>
    <mergeCell ref="BD27:BE27"/>
    <mergeCell ref="BB28:BC28"/>
    <mergeCell ref="BD28:BE28"/>
    <mergeCell ref="BD35:BE35"/>
    <mergeCell ref="BB18:BC18"/>
    <mergeCell ref="AZ35:BA35"/>
    <mergeCell ref="BB35:BC35"/>
    <mergeCell ref="BB36:BC36"/>
    <mergeCell ref="BD43:BE43"/>
    <mergeCell ref="BD44:BE44"/>
    <mergeCell ref="BD45:BE45"/>
    <mergeCell ref="BD46:BE46"/>
    <mergeCell ref="BD47:BE47"/>
    <mergeCell ref="BD48:BE48"/>
    <mergeCell ref="AX71:AY71"/>
    <mergeCell ref="AX72:AY72"/>
    <mergeCell ref="AX79:AY79"/>
    <mergeCell ref="AX80:AY80"/>
    <mergeCell ref="AX81:AY81"/>
    <mergeCell ref="AV43:AW43"/>
    <mergeCell ref="V59:W59"/>
    <mergeCell ref="AH7:AI7"/>
    <mergeCell ref="AH8:AI8"/>
    <mergeCell ref="AH9:AI9"/>
    <mergeCell ref="AR7:AS7"/>
    <mergeCell ref="AR8:AS8"/>
    <mergeCell ref="AR9:AS9"/>
    <mergeCell ref="AN7:AO7"/>
    <mergeCell ref="AN8:AO8"/>
    <mergeCell ref="AN9:AO9"/>
    <mergeCell ref="AL7:AM7"/>
    <mergeCell ref="AL9:AM9"/>
    <mergeCell ref="AT66:AU66"/>
    <mergeCell ref="AT7:AU7"/>
    <mergeCell ref="AV36:AW36"/>
    <mergeCell ref="AV37:AW37"/>
    <mergeCell ref="AV44:AW44"/>
    <mergeCell ref="AV80:AW80"/>
    <mergeCell ref="AV7:AW7"/>
    <mergeCell ref="AX18:AY18"/>
    <mergeCell ref="AT35:AU35"/>
    <mergeCell ref="AX17:AY17"/>
    <mergeCell ref="AX35:AY35"/>
    <mergeCell ref="AX36:AY36"/>
    <mergeCell ref="AX37:AY37"/>
    <mergeCell ref="AX60:AY60"/>
    <mergeCell ref="AZ109:BA109"/>
    <mergeCell ref="AZ110:BA110"/>
    <mergeCell ref="AZ54:BA54"/>
    <mergeCell ref="AZ55:BA55"/>
    <mergeCell ref="AZ56:BA56"/>
    <mergeCell ref="AZ57:BA57"/>
    <mergeCell ref="AZ58:BA58"/>
    <mergeCell ref="AZ59:BA59"/>
    <mergeCell ref="AZ60:BA60"/>
    <mergeCell ref="AZ66:BA66"/>
    <mergeCell ref="AZ67:BA67"/>
    <mergeCell ref="AZ68:BA68"/>
    <mergeCell ref="AZ69:BA69"/>
    <mergeCell ref="AZ70:BA70"/>
    <mergeCell ref="AZ71:BA71"/>
    <mergeCell ref="AZ72:BA72"/>
    <mergeCell ref="AZ79:BA79"/>
    <mergeCell ref="AZ80:BA80"/>
    <mergeCell ref="AZ81:BA81"/>
    <mergeCell ref="AZ89:BA89"/>
    <mergeCell ref="AZ90:BA90"/>
    <mergeCell ref="AZ91:BA91"/>
    <mergeCell ref="AZ98:BA98"/>
    <mergeCell ref="AZ99:BA99"/>
    <mergeCell ref="AZ100:BA100"/>
    <mergeCell ref="AZ107:BA107"/>
    <mergeCell ref="BD107:BE107"/>
    <mergeCell ref="AZ37:BA37"/>
    <mergeCell ref="AZ43:BA43"/>
    <mergeCell ref="AZ44:BA44"/>
    <mergeCell ref="AZ45:BA45"/>
    <mergeCell ref="BD58:BE58"/>
    <mergeCell ref="BD59:BE59"/>
    <mergeCell ref="BD55:BE55"/>
    <mergeCell ref="BD56:BE56"/>
    <mergeCell ref="AZ108:BA108"/>
    <mergeCell ref="BD37:BE37"/>
    <mergeCell ref="BD36:BE36"/>
    <mergeCell ref="BD80:BE80"/>
    <mergeCell ref="BD72:BE72"/>
    <mergeCell ref="BD100:BE100"/>
    <mergeCell ref="AZ87:BA87"/>
    <mergeCell ref="BD67:BE67"/>
    <mergeCell ref="BD68:BE68"/>
    <mergeCell ref="BD69:BE69"/>
    <mergeCell ref="BD70:BE70"/>
    <mergeCell ref="BD71:BE71"/>
    <mergeCell ref="BB37:BC37"/>
    <mergeCell ref="BB43:BC43"/>
    <mergeCell ref="BB44:BC44"/>
    <mergeCell ref="BB47:BC47"/>
    <mergeCell ref="BB48:BC48"/>
    <mergeCell ref="BB54:BC54"/>
    <mergeCell ref="BD57:BE57"/>
    <mergeCell ref="BF60:BG60"/>
    <mergeCell ref="BD7:BE7"/>
    <mergeCell ref="BD8:BE8"/>
    <mergeCell ref="BD9:BE9"/>
    <mergeCell ref="BB109:BC109"/>
    <mergeCell ref="BB110:BC110"/>
    <mergeCell ref="BB66:BC66"/>
    <mergeCell ref="BB79:BC79"/>
    <mergeCell ref="BB87:BC87"/>
    <mergeCell ref="BB98:BC98"/>
    <mergeCell ref="BB107:BC107"/>
    <mergeCell ref="BB55:BC55"/>
    <mergeCell ref="BB56:BC56"/>
    <mergeCell ref="BB57:BC57"/>
    <mergeCell ref="BB58:BC58"/>
    <mergeCell ref="BB59:BC59"/>
    <mergeCell ref="BB60:BC60"/>
    <mergeCell ref="BB67:BC67"/>
    <mergeCell ref="BB68:BC68"/>
    <mergeCell ref="BB69:BC69"/>
    <mergeCell ref="BB70:BC70"/>
    <mergeCell ref="BB99:BC99"/>
    <mergeCell ref="BB100:BC100"/>
    <mergeCell ref="BD66:BE66"/>
    <mergeCell ref="BD60:BE60"/>
    <mergeCell ref="BD99:BE99"/>
    <mergeCell ref="BD81:BE81"/>
    <mergeCell ref="BD79:BE79"/>
    <mergeCell ref="BB88:BC88"/>
    <mergeCell ref="BB89:BC89"/>
    <mergeCell ref="BB90:BC90"/>
    <mergeCell ref="BB91:BC91"/>
    <mergeCell ref="BH100:BI100"/>
    <mergeCell ref="BH107:BI107"/>
    <mergeCell ref="BH108:BI108"/>
    <mergeCell ref="BH109:BI109"/>
    <mergeCell ref="BH110:BI110"/>
    <mergeCell ref="BJ46:BK46"/>
    <mergeCell ref="BJ47:BK47"/>
    <mergeCell ref="BJ48:BK48"/>
    <mergeCell ref="BJ54:BK54"/>
    <mergeCell ref="BJ55:BK55"/>
    <mergeCell ref="BJ56:BK56"/>
    <mergeCell ref="BJ57:BK57"/>
    <mergeCell ref="BJ58:BK58"/>
    <mergeCell ref="BJ59:BK59"/>
    <mergeCell ref="BJ60:BK60"/>
    <mergeCell ref="BJ66:BK66"/>
    <mergeCell ref="BJ67:BK67"/>
    <mergeCell ref="BJ68:BK68"/>
    <mergeCell ref="BJ69:BK69"/>
    <mergeCell ref="BJ70:BK70"/>
    <mergeCell ref="BJ71:BK71"/>
    <mergeCell ref="BJ72:BK72"/>
    <mergeCell ref="BH91:BI91"/>
    <mergeCell ref="BJ80:BK80"/>
    <mergeCell ref="BJ81:BK81"/>
    <mergeCell ref="BJ108:BK108"/>
    <mergeCell ref="BH46:BI46"/>
    <mergeCell ref="BH47:BI47"/>
    <mergeCell ref="BH48:BI48"/>
    <mergeCell ref="BH69:BI69"/>
    <mergeCell ref="BH70:BI70"/>
    <mergeCell ref="BH71:BI71"/>
    <mergeCell ref="BF7:BG7"/>
    <mergeCell ref="BF8:BG8"/>
    <mergeCell ref="BF9:BG9"/>
    <mergeCell ref="BL7:BM7"/>
    <mergeCell ref="BL8:BM8"/>
    <mergeCell ref="BL9:BM9"/>
    <mergeCell ref="BR15:BS15"/>
    <mergeCell ref="BR16:BS16"/>
    <mergeCell ref="BR18:BS18"/>
    <mergeCell ref="BP25:BQ25"/>
    <mergeCell ref="BP26:BQ26"/>
    <mergeCell ref="BP27:BQ27"/>
    <mergeCell ref="BP28:BQ28"/>
    <mergeCell ref="BR35:BS35"/>
    <mergeCell ref="BR36:BS36"/>
    <mergeCell ref="BR37:BS37"/>
    <mergeCell ref="BF15:BG15"/>
    <mergeCell ref="BF16:BG16"/>
    <mergeCell ref="BF17:BG17"/>
    <mergeCell ref="BF25:BG25"/>
    <mergeCell ref="BF26:BG26"/>
    <mergeCell ref="BF27:BG27"/>
    <mergeCell ref="BF28:BG28"/>
    <mergeCell ref="BF35:BG35"/>
    <mergeCell ref="BH35:BI35"/>
    <mergeCell ref="BN25:BO25"/>
    <mergeCell ref="BN26:BO26"/>
    <mergeCell ref="BN27:BO27"/>
    <mergeCell ref="BN28:BO28"/>
    <mergeCell ref="BP35:BQ35"/>
    <mergeCell ref="BP36:BQ36"/>
    <mergeCell ref="BF36:BG36"/>
    <mergeCell ref="BV35:BW35"/>
    <mergeCell ref="BV36:BW36"/>
    <mergeCell ref="BV37:BW37"/>
    <mergeCell ref="BV43:BW43"/>
    <mergeCell ref="BV44:BW44"/>
    <mergeCell ref="BV45:BW45"/>
    <mergeCell ref="BV46:BW46"/>
    <mergeCell ref="BV47:BW47"/>
    <mergeCell ref="BP98:BQ98"/>
    <mergeCell ref="BP99:BQ99"/>
    <mergeCell ref="BP100:BQ100"/>
    <mergeCell ref="BR43:BS43"/>
    <mergeCell ref="BR44:BS44"/>
    <mergeCell ref="BR45:BS45"/>
    <mergeCell ref="BR46:BS46"/>
    <mergeCell ref="BR47:BS47"/>
    <mergeCell ref="BR48:BS48"/>
    <mergeCell ref="BR54:BS54"/>
    <mergeCell ref="BR55:BS55"/>
    <mergeCell ref="BR56:BS56"/>
    <mergeCell ref="BR57:BS57"/>
    <mergeCell ref="BR58:BS58"/>
    <mergeCell ref="BR59:BS59"/>
    <mergeCell ref="BR60:BS60"/>
    <mergeCell ref="BR66:BS66"/>
    <mergeCell ref="BR67:BS67"/>
    <mergeCell ref="BR100:BS100"/>
    <mergeCell ref="BV81:BW81"/>
    <mergeCell ref="BV87:BW87"/>
    <mergeCell ref="BT35:BU35"/>
    <mergeCell ref="BT36:BU36"/>
    <mergeCell ref="BP90:BQ90"/>
    <mergeCell ref="BT100:BU100"/>
    <mergeCell ref="BT107:BU107"/>
    <mergeCell ref="BT108:BU108"/>
    <mergeCell ref="BT109:BU109"/>
    <mergeCell ref="BT110:BU110"/>
    <mergeCell ref="BV48:BW48"/>
    <mergeCell ref="BV54:BW54"/>
    <mergeCell ref="BV55:BW55"/>
    <mergeCell ref="BV56:BW56"/>
    <mergeCell ref="BV57:BW57"/>
    <mergeCell ref="BV58:BW58"/>
    <mergeCell ref="BV59:BW59"/>
    <mergeCell ref="BV60:BW60"/>
    <mergeCell ref="BV66:BW66"/>
    <mergeCell ref="BV67:BW67"/>
    <mergeCell ref="BV68:BW68"/>
    <mergeCell ref="BV69:BW69"/>
    <mergeCell ref="BV70:BW70"/>
    <mergeCell ref="BV71:BW71"/>
    <mergeCell ref="BV72:BW72"/>
    <mergeCell ref="BV79:BW79"/>
    <mergeCell ref="BV80:BW80"/>
    <mergeCell ref="BV109:BW109"/>
    <mergeCell ref="BT57:BU57"/>
    <mergeCell ref="BV107:BW107"/>
    <mergeCell ref="BT58:BU58"/>
    <mergeCell ref="BH7:BI7"/>
    <mergeCell ref="BH8:BI8"/>
    <mergeCell ref="BH9:BI9"/>
    <mergeCell ref="BX15:BY15"/>
    <mergeCell ref="BX16:BY16"/>
    <mergeCell ref="BX17:BY17"/>
    <mergeCell ref="BX18:BY18"/>
    <mergeCell ref="BX25:BY25"/>
    <mergeCell ref="BX26:BY26"/>
    <mergeCell ref="BX27:BY27"/>
    <mergeCell ref="BX28:BY28"/>
    <mergeCell ref="BX29:BY29"/>
    <mergeCell ref="BV25:BW25"/>
    <mergeCell ref="BV26:BW26"/>
    <mergeCell ref="BV27:BW27"/>
    <mergeCell ref="BV28:BW28"/>
    <mergeCell ref="BV29:BW29"/>
    <mergeCell ref="BV16:BW16"/>
    <mergeCell ref="BV17:BW17"/>
    <mergeCell ref="BV18:BW18"/>
    <mergeCell ref="BT15:BU15"/>
    <mergeCell ref="BT16:BU16"/>
    <mergeCell ref="BT17:BU17"/>
    <mergeCell ref="BT18:BU18"/>
    <mergeCell ref="BR25:BS25"/>
    <mergeCell ref="BR26:BS26"/>
    <mergeCell ref="BR27:BS27"/>
    <mergeCell ref="BR28:BS28"/>
    <mergeCell ref="BJ7:BK7"/>
    <mergeCell ref="BJ8:BK8"/>
    <mergeCell ref="BJ9:BK9"/>
    <mergeCell ref="BT25:BU25"/>
    <mergeCell ref="BX35:BY35"/>
    <mergeCell ref="BZ35:CA35"/>
    <mergeCell ref="BX36:BY36"/>
    <mergeCell ref="BZ36:CA36"/>
    <mergeCell ref="BX37:BY37"/>
    <mergeCell ref="BZ37:CA37"/>
    <mergeCell ref="BX43:BY43"/>
    <mergeCell ref="BX44:BY44"/>
    <mergeCell ref="BX45:BY45"/>
    <mergeCell ref="BX46:BY46"/>
    <mergeCell ref="BX47:BY47"/>
    <mergeCell ref="BX48:BY48"/>
    <mergeCell ref="BX54:BY54"/>
    <mergeCell ref="BX55:BY55"/>
    <mergeCell ref="BX56:BY56"/>
    <mergeCell ref="BX57:BY57"/>
    <mergeCell ref="BX58:BY58"/>
    <mergeCell ref="BZ48:CA48"/>
    <mergeCell ref="BZ57:CA57"/>
    <mergeCell ref="BZ58:CA58"/>
    <mergeCell ref="BX109:BY109"/>
    <mergeCell ref="BV110:BW110"/>
    <mergeCell ref="BX110:BY110"/>
    <mergeCell ref="BX88:BY88"/>
    <mergeCell ref="BZ88:CA88"/>
    <mergeCell ref="BX89:BY89"/>
    <mergeCell ref="BZ89:CA89"/>
    <mergeCell ref="BX90:BY90"/>
    <mergeCell ref="BZ90:CA90"/>
    <mergeCell ref="BX91:BY91"/>
    <mergeCell ref="BZ91:CA91"/>
    <mergeCell ref="BV98:BW98"/>
    <mergeCell ref="BX98:BY98"/>
    <mergeCell ref="BV99:BW99"/>
    <mergeCell ref="BX99:BY99"/>
    <mergeCell ref="BV100:BW100"/>
    <mergeCell ref="BX100:BY100"/>
    <mergeCell ref="BV89:BW89"/>
    <mergeCell ref="BV90:BW90"/>
    <mergeCell ref="BV91:BW91"/>
    <mergeCell ref="BX107:BY107"/>
    <mergeCell ref="BV108:BW108"/>
    <mergeCell ref="BX108:BY108"/>
    <mergeCell ref="BV88:BW88"/>
    <mergeCell ref="BZ110:CA110"/>
    <mergeCell ref="BZ98:CA98"/>
    <mergeCell ref="BZ99:CA99"/>
    <mergeCell ref="BZ100:CA100"/>
    <mergeCell ref="BZ107:CA107"/>
    <mergeCell ref="BZ108:CA108"/>
    <mergeCell ref="BZ109:CA109"/>
    <mergeCell ref="BX71:BY71"/>
    <mergeCell ref="BX72:BY72"/>
    <mergeCell ref="BX79:BY79"/>
    <mergeCell ref="BZ79:CA79"/>
    <mergeCell ref="BX80:BY80"/>
    <mergeCell ref="BZ80:CA80"/>
    <mergeCell ref="BX81:BY81"/>
    <mergeCell ref="BZ81:CA81"/>
    <mergeCell ref="BX87:BY87"/>
    <mergeCell ref="BZ87:CA87"/>
    <mergeCell ref="CD59:CE59"/>
    <mergeCell ref="CD60:CE60"/>
    <mergeCell ref="CB57:CC57"/>
    <mergeCell ref="CB58:CC58"/>
    <mergeCell ref="CB59:CC59"/>
    <mergeCell ref="CB60:CC60"/>
    <mergeCell ref="CB66:CC66"/>
    <mergeCell ref="CB67:CC67"/>
    <mergeCell ref="CB68:CC68"/>
    <mergeCell ref="CB69:CC69"/>
    <mergeCell ref="CD68:CE68"/>
    <mergeCell ref="CD69:CE69"/>
    <mergeCell ref="CD70:CE70"/>
    <mergeCell ref="BX59:BY59"/>
    <mergeCell ref="BX60:BY60"/>
    <mergeCell ref="BX66:BY66"/>
    <mergeCell ref="BX67:BY67"/>
    <mergeCell ref="BX68:BY68"/>
    <mergeCell ref="BX69:BY69"/>
    <mergeCell ref="BX70:BY70"/>
    <mergeCell ref="BZ59:CA59"/>
    <mergeCell ref="BZ60:CA60"/>
  </mergeCells>
  <phoneticPr fontId="2"/>
  <pageMargins left="0.23622047244094491" right="0.23622047244094491" top="0.74803149606299213" bottom="0.74803149606299213" header="0.31496062992125984" footer="0.31496062992125984"/>
  <pageSetup paperSize="9" scale="36" orientation="landscape" r:id="rId1"/>
  <headerFooter alignWithMargins="0">
    <oddFooter>&amp;P ページ</oddFooter>
  </headerFooter>
  <rowBreaks count="1" manualBreakCount="1">
    <brk id="62" max="83" man="1"/>
  </rowBreaks>
  <colBreaks count="1" manualBreakCount="1">
    <brk id="84" max="110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月次ベース</vt:lpstr>
      <vt:lpstr>月次ベース!Print_Area</vt:lpstr>
    </vt:vector>
  </TitlesOfParts>
  <Company>外務省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BARNETT TEJEIRA RUBEN DARIO</dc:creator>
  <cp:lastModifiedBy>情報通信課</cp:lastModifiedBy>
  <cp:lastPrinted>2019-03-08T21:42:14Z</cp:lastPrinted>
  <dcterms:created xsi:type="dcterms:W3CDTF">2009-04-08T15:52:00Z</dcterms:created>
  <dcterms:modified xsi:type="dcterms:W3CDTF">2019-03-08T21:42:32Z</dcterms:modified>
</cp:coreProperties>
</file>