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月次ベース!$A$1:$BF$111</definedName>
  </definedNames>
  <calcPr calcId="152511"/>
</workbook>
</file>

<file path=xl/calcChain.xml><?xml version="1.0" encoding="utf-8"?>
<calcChain xmlns="http://schemas.openxmlformats.org/spreadsheetml/2006/main">
  <c r="AD99" i="3" l="1"/>
  <c r="AX99" i="3"/>
  <c r="AX90" i="3"/>
  <c r="AX88" i="3"/>
  <c r="AX80" i="3"/>
  <c r="AX71" i="3"/>
  <c r="AX69" i="3"/>
  <c r="AX67" i="3"/>
  <c r="AV67" i="3"/>
  <c r="AX55" i="3"/>
  <c r="AX59" i="3"/>
  <c r="AX57" i="3"/>
  <c r="AV55" i="3"/>
  <c r="AX47" i="3"/>
  <c r="AX45" i="3"/>
  <c r="AT55" i="3"/>
  <c r="AD71" i="3"/>
  <c r="AD69" i="3"/>
  <c r="AD67" i="3"/>
  <c r="AR55" i="3"/>
  <c r="AR44" i="3"/>
  <c r="AP8" i="3"/>
  <c r="AF8" i="3"/>
  <c r="V8" i="3"/>
  <c r="AP55" i="3"/>
  <c r="AP48" i="3"/>
  <c r="AP44" i="3"/>
  <c r="AN55" i="3"/>
  <c r="AN44" i="3"/>
  <c r="AL55" i="3"/>
  <c r="AJ55" i="3"/>
  <c r="AL44" i="3"/>
  <c r="AJ44" i="3"/>
  <c r="AH55" i="3"/>
  <c r="AH44" i="3"/>
  <c r="AD90" i="3"/>
  <c r="AF81" i="3"/>
  <c r="AF55" i="3"/>
  <c r="AF44" i="3"/>
  <c r="AL9" i="3"/>
  <c r="AJ9" i="3"/>
  <c r="AP9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AD9" i="3"/>
  <c r="AB9" i="3"/>
  <c r="Z9" i="3"/>
  <c r="X9" i="3"/>
  <c r="AF9" i="3"/>
  <c r="F46" i="3"/>
  <c r="T9" i="3"/>
  <c r="R9" i="3"/>
  <c r="P9" i="3"/>
  <c r="N9" i="3"/>
  <c r="V9" i="3"/>
  <c r="L9" i="3"/>
  <c r="J9" i="3"/>
  <c r="H9" i="3"/>
  <c r="F9" i="3"/>
  <c r="AX44" i="3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<sst xmlns="http://schemas.openxmlformats.org/spreadsheetml/2006/main" count="202" uniqueCount="88">
  <si>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</si>
  <si>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</si>
  <si>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</si>
  <si>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</si>
  <si>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</si>
  <si>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</si>
  <si>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</si>
  <si>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</si>
  <si>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</si>
  <si>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</si>
  <si>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</si>
  <si>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</si>
  <si>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</si>
  <si>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</si>
  <si>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</si>
  <si>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</si>
  <si>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</si>
  <si>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</si>
  <si>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</si>
  <si>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</si>
  <si>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</si>
  <si>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海運庁 / 会計検査院</t>
    <rPh sb="0" eb="2">
      <t>カイウン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</si>
  <si>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</si>
  <si>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</si>
  <si>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</si>
  <si>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</si>
  <si>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</si>
  <si>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</si>
  <si>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</si>
  <si>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</si>
  <si>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</si>
  <si>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</si>
  <si>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</si>
  <si>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</si>
  <si>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</si>
  <si>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</si>
  <si>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</si>
  <si>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</si>
  <si>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</si>
  <si>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</si>
  <si>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</si>
  <si>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</si>
  <si>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</si>
  <si>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</si>
  <si>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</si>
  <si>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</si>
  <si>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</si>
  <si>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</si>
  <si>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</si>
  <si>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</si>
  <si>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</si>
  <si>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</si>
  <si>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</si>
  <si>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</si>
  <si>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</si>
  <si>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</si>
  <si>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</si>
  <si>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</si>
  <si>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</si>
  <si>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</si>
  <si>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</si>
  <si>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</si>
  <si>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</si>
  <si>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</si>
  <si>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</si>
  <si>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</si>
  <si>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</si>
  <si>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</si>
  <si>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</si>
  <si>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</si>
  <si>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</si>
  <si>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</si>
  <si>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</si>
  <si>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</si>
  <si>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</si>
  <si>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</si>
  <si>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</si>
  <si>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</si>
  <si>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</si>
  <si>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</si>
  <si>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</si>
  <si>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2017年累計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</si>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</sst>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4" fontId="6" fillId="0" borderId="23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9" fontId="1" fillId="0" borderId="25" xfId="2" applyNumberFormat="1" applyFont="1" applyFill="1" applyBorder="1" applyAlignment="1">
      <alignment horizontal="right" vertical="center"/>
    </xf>
    <xf numFmtId="179" fontId="1" fillId="0" borderId="26" xfId="2" applyNumberFormat="1" applyFont="1" applyFill="1" applyBorder="1" applyAlignment="1">
      <alignment horizontal="right" vertical="center"/>
    </xf>
    <xf numFmtId="177" fontId="5" fillId="0" borderId="27" xfId="2" applyNumberFormat="1" applyFont="1" applyFill="1" applyBorder="1" applyAlignment="1">
      <alignment horizontal="right" vertical="center"/>
    </xf>
    <xf numFmtId="177" fontId="5" fillId="0" borderId="28" xfId="2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1" xfId="3" applyNumberFormat="1" applyFont="1" applyFill="1" applyBorder="1" applyAlignment="1">
      <alignment horizontal="right" vertical="center"/>
    </xf>
    <xf numFmtId="177" fontId="5" fillId="0" borderId="22" xfId="3" applyNumberFormat="1" applyFont="1" applyFill="1" applyBorder="1" applyAlignment="1">
      <alignment horizontal="right" vertical="center"/>
    </xf>
    <xf numFmtId="178" fontId="14" fillId="0" borderId="14" xfId="0" applyNumberFormat="1" applyFont="1" applyFill="1" applyBorder="1" applyAlignment="1">
      <alignment horizontal="center" vertical="center"/>
    </xf>
    <xf numFmtId="178" fontId="14" fillId="0" borderId="71" xfId="0" applyNumberFormat="1" applyFont="1" applyFill="1" applyBorder="1" applyAlignment="1">
      <alignment horizontal="center" vertical="center"/>
    </xf>
    <xf numFmtId="3" fontId="1" fillId="0" borderId="55" xfId="3" applyNumberFormat="1" applyFont="1" applyFill="1" applyBorder="1" applyAlignment="1">
      <alignment horizontal="right" vertical="center"/>
    </xf>
    <xf numFmtId="3" fontId="1" fillId="0" borderId="56" xfId="3" applyNumberFormat="1" applyFont="1" applyFill="1" applyBorder="1" applyAlignment="1">
      <alignment horizontal="right" vertical="center"/>
    </xf>
    <xf numFmtId="177" fontId="1" fillId="0" borderId="55" xfId="3" applyNumberFormat="1" applyFont="1" applyFill="1" applyBorder="1" applyAlignment="1">
      <alignment horizontal="right" vertical="center"/>
    </xf>
    <xf numFmtId="177" fontId="1" fillId="0" borderId="56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5" fillId="0" borderId="7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38" fontId="0" fillId="0" borderId="9" xfId="2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2" xfId="0" applyNumberFormat="1" applyFont="1" applyFill="1" applyBorder="1" applyAlignment="1">
      <alignment horizontal="center" vertical="center"/>
    </xf>
    <xf numFmtId="3" fontId="0" fillId="0" borderId="8" xfId="3" applyNumberFormat="1" applyFont="1" applyFill="1" applyBorder="1" applyAlignment="1">
      <alignment horizontal="right" vertical="center"/>
    </xf>
    <xf numFmtId="3" fontId="0" fillId="0" borderId="9" xfId="3" applyNumberFormat="1" applyFont="1" applyFill="1" applyBorder="1" applyAlignment="1">
      <alignment horizontal="right" vertical="center"/>
    </xf>
    <xf numFmtId="177" fontId="7" fillId="0" borderId="10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5" fillId="0" borderId="18" xfId="2" applyNumberFormat="1" applyFont="1" applyFill="1" applyBorder="1" applyAlignment="1">
      <alignment horizontal="right" vertical="center"/>
    </xf>
    <xf numFmtId="38" fontId="1" fillId="0" borderId="9" xfId="2" applyNumberFormat="1" applyFont="1" applyFill="1" applyBorder="1" applyAlignment="1">
      <alignment horizontal="right" vertical="center"/>
    </xf>
    <xf numFmtId="38" fontId="1" fillId="0" borderId="15" xfId="2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8" fontId="6" fillId="0" borderId="46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horizontal="center" vertical="center"/>
    </xf>
    <xf numFmtId="176" fontId="0" fillId="0" borderId="35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6" fontId="0" fillId="0" borderId="39" xfId="2" applyNumberFormat="1" applyFont="1" applyFill="1" applyBorder="1" applyAlignment="1">
      <alignment horizontal="right" vertical="center"/>
    </xf>
    <xf numFmtId="176" fontId="0" fillId="0" borderId="40" xfId="2" applyNumberFormat="1" applyFont="1" applyFill="1" applyBorder="1" applyAlignment="1">
      <alignment horizontal="right" vertical="center"/>
    </xf>
    <xf numFmtId="177" fontId="5" fillId="0" borderId="49" xfId="3" applyNumberFormat="1" applyFont="1" applyFill="1" applyBorder="1" applyAlignment="1">
      <alignment horizontal="right" vertical="center"/>
    </xf>
    <xf numFmtId="177" fontId="5" fillId="0" borderId="38" xfId="3" applyNumberFormat="1" applyFont="1" applyFill="1" applyBorder="1" applyAlignment="1">
      <alignment horizontal="right" vertical="center"/>
    </xf>
    <xf numFmtId="177" fontId="5" fillId="0" borderId="110" xfId="3" applyNumberFormat="1" applyFont="1" applyFill="1" applyBorder="1" applyAlignment="1">
      <alignment horizontal="right" vertical="center"/>
    </xf>
    <xf numFmtId="178" fontId="6" fillId="0" borderId="41" xfId="0" applyNumberFormat="1" applyFont="1" applyFill="1" applyBorder="1" applyAlignment="1">
      <alignment horizontal="center" vertical="center"/>
    </xf>
    <xf numFmtId="2" fontId="0" fillId="0" borderId="35" xfId="3" applyNumberFormat="1" applyFont="1" applyFill="1" applyBorder="1" applyAlignment="1">
      <alignment horizontal="right" vertical="center"/>
    </xf>
    <xf numFmtId="2" fontId="0" fillId="0" borderId="40" xfId="3" applyNumberFormat="1" applyFont="1" applyFill="1" applyBorder="1" applyAlignment="1">
      <alignment horizontal="right" vertical="center"/>
    </xf>
    <xf numFmtId="177" fontId="5" fillId="0" borderId="37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3" xfId="3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7" fontId="7" fillId="0" borderId="45" xfId="2" applyNumberFormat="1" applyFont="1" applyFill="1" applyBorder="1" applyAlignment="1">
      <alignment horizontal="right" vertical="center"/>
    </xf>
    <xf numFmtId="38" fontId="7" fillId="0" borderId="9" xfId="2" applyNumberFormat="1" applyFont="1" applyFill="1" applyBorder="1" applyAlignment="1">
      <alignment horizontal="right" vertical="center"/>
    </xf>
    <xf numFmtId="38" fontId="7" fillId="0" borderId="15" xfId="2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9" fontId="0" fillId="0" borderId="60" xfId="2" applyNumberFormat="1" applyFont="1" applyFill="1" applyBorder="1" applyAlignment="1">
      <alignment horizontal="right" vertical="center"/>
    </xf>
    <xf numFmtId="179" fontId="0" fillId="0" borderId="61" xfId="2" applyNumberFormat="1" applyFont="1" applyFill="1" applyBorder="1" applyAlignment="1">
      <alignment horizontal="right" vertical="center"/>
    </xf>
    <xf numFmtId="3" fontId="0" fillId="0" borderId="35" xfId="0" applyNumberFormat="1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30" xfId="3" applyNumberFormat="1" applyFont="1" applyFill="1" applyBorder="1" applyAlignment="1">
      <alignment horizontal="right" vertical="center"/>
    </xf>
    <xf numFmtId="14" fontId="6" fillId="0" borderId="57" xfId="0" applyNumberFormat="1" applyFont="1" applyFill="1" applyBorder="1" applyAlignment="1">
      <alignment horizontal="center" vertical="center"/>
    </xf>
    <xf numFmtId="14" fontId="6" fillId="0" borderId="41" xfId="0" applyNumberFormat="1" applyFont="1" applyFill="1" applyBorder="1" applyAlignment="1">
      <alignment horizontal="center" vertical="center"/>
    </xf>
    <xf numFmtId="179" fontId="13" fillId="0" borderId="25" xfId="2" applyNumberFormat="1" applyFont="1" applyFill="1" applyBorder="1" applyAlignment="1">
      <alignment horizontal="right" vertical="center"/>
    </xf>
    <xf numFmtId="179" fontId="13" fillId="0" borderId="26" xfId="2" applyNumberFormat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8" fontId="7" fillId="0" borderId="25" xfId="2" applyNumberFormat="1" applyFont="1" applyFill="1" applyBorder="1" applyAlignment="1">
      <alignment horizontal="right" vertical="center"/>
    </xf>
    <xf numFmtId="38" fontId="7" fillId="0" borderId="26" xfId="2" applyNumberFormat="1" applyFont="1" applyFill="1" applyBorder="1" applyAlignment="1">
      <alignment horizontal="right" vertical="center"/>
    </xf>
    <xf numFmtId="38" fontId="7" fillId="0" borderId="58" xfId="2" applyNumberFormat="1" applyFont="1" applyFill="1" applyBorder="1" applyAlignment="1">
      <alignment horizontal="right" vertical="center"/>
    </xf>
    <xf numFmtId="38" fontId="7" fillId="0" borderId="59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9" fontId="1" fillId="0" borderId="9" xfId="2" applyNumberFormat="1" applyFont="1" applyFill="1" applyBorder="1" applyAlignment="1">
      <alignment horizontal="right" vertical="center"/>
    </xf>
    <xf numFmtId="179" fontId="1" fillId="0" borderId="15" xfId="2" applyNumberFormat="1" applyFont="1" applyFill="1" applyBorder="1" applyAlignment="1">
      <alignment horizontal="right" vertical="center"/>
    </xf>
    <xf numFmtId="0" fontId="0" fillId="0" borderId="50" xfId="0" applyFont="1" applyFill="1" applyBorder="1" applyAlignment="1">
      <alignment vertical="center"/>
    </xf>
    <xf numFmtId="184" fontId="0" fillId="0" borderId="93" xfId="0" applyNumberFormat="1" applyFont="1" applyFill="1" applyBorder="1" applyAlignment="1">
      <alignment horizontal="right" vertical="center"/>
    </xf>
    <xf numFmtId="184" fontId="0" fillId="0" borderId="40" xfId="0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center" vertical="center"/>
    </xf>
    <xf numFmtId="177" fontId="5" fillId="0" borderId="48" xfId="3" applyNumberFormat="1" applyFont="1" applyFill="1" applyBorder="1" applyAlignment="1">
      <alignment horizontal="center" vertical="center"/>
    </xf>
    <xf numFmtId="14" fontId="6" fillId="0" borderId="12" xfId="0" applyNumberFormat="1" applyFont="1" applyFill="1" applyBorder="1" applyAlignment="1">
      <alignment horizontal="center" vertical="center"/>
    </xf>
    <xf numFmtId="14" fontId="6" fillId="0" borderId="46" xfId="0" applyNumberFormat="1" applyFont="1" applyFill="1" applyBorder="1" applyAlignment="1">
      <alignment horizontal="center" vertical="center"/>
    </xf>
    <xf numFmtId="184" fontId="0" fillId="0" borderId="35" xfId="0" applyNumberFormat="1" applyFont="1" applyFill="1" applyBorder="1" applyAlignment="1">
      <alignment vertical="center"/>
    </xf>
    <xf numFmtId="184" fontId="0" fillId="0" borderId="39" xfId="0" applyNumberFormat="1" applyFont="1" applyFill="1" applyBorder="1" applyAlignment="1">
      <alignment vertical="center"/>
    </xf>
    <xf numFmtId="177" fontId="5" fillId="0" borderId="79" xfId="3" applyNumberFormat="1" applyFont="1" applyFill="1" applyBorder="1" applyAlignment="1">
      <alignment horizontal="right" vertical="center"/>
    </xf>
    <xf numFmtId="177" fontId="5" fillId="0" borderId="62" xfId="3" applyNumberFormat="1" applyFont="1" applyFill="1" applyBorder="1" applyAlignment="1">
      <alignment horizontal="right" vertical="center"/>
    </xf>
    <xf numFmtId="179" fontId="13" fillId="0" borderId="9" xfId="2" applyNumberFormat="1" applyFont="1" applyFill="1" applyBorder="1" applyAlignment="1">
      <alignment horizontal="right" vertical="center"/>
    </xf>
    <xf numFmtId="179" fontId="13" fillId="0" borderId="15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center" vertical="center"/>
    </xf>
    <xf numFmtId="3" fontId="0" fillId="0" borderId="50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horizontal="center" vertical="center"/>
    </xf>
    <xf numFmtId="177" fontId="12" fillId="0" borderId="3" xfId="3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28" xfId="3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right" vertical="center"/>
    </xf>
    <xf numFmtId="38" fontId="0" fillId="0" borderId="25" xfId="2" applyNumberFormat="1" applyFont="1" applyFill="1" applyBorder="1" applyAlignment="1">
      <alignment vertical="center"/>
    </xf>
    <xf numFmtId="38" fontId="0" fillId="0" borderId="26" xfId="2" applyNumberFormat="1" applyFont="1" applyFill="1" applyBorder="1" applyAlignment="1">
      <alignment vertical="center"/>
    </xf>
    <xf numFmtId="0" fontId="0" fillId="0" borderId="63" xfId="0" applyFont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2" xfId="3" applyNumberFormat="1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right" vertical="center"/>
    </xf>
    <xf numFmtId="177" fontId="0" fillId="0" borderId="73" xfId="3" applyNumberFormat="1" applyFont="1" applyFill="1" applyBorder="1" applyAlignment="1">
      <alignment horizontal="right" vertical="center"/>
    </xf>
    <xf numFmtId="177" fontId="0" fillId="0" borderId="56" xfId="3" applyNumberFormat="1" applyFont="1" applyFill="1" applyBorder="1" applyAlignment="1">
      <alignment horizontal="right" vertical="center"/>
    </xf>
    <xf numFmtId="0" fontId="0" fillId="0" borderId="126" xfId="0" applyFont="1" applyFill="1" applyBorder="1" applyAlignment="1">
      <alignment horizontal="right" vertical="center"/>
    </xf>
    <xf numFmtId="38" fontId="0" fillId="0" borderId="15" xfId="2" applyNumberFormat="1" applyFont="1" applyFill="1" applyBorder="1" applyAlignment="1">
      <alignment vertical="center"/>
    </xf>
    <xf numFmtId="0" fontId="0" fillId="0" borderId="125" xfId="0" applyFont="1" applyFill="1" applyBorder="1" applyAlignment="1">
      <alignment vertical="center"/>
    </xf>
    <xf numFmtId="177" fontId="5" fillId="0" borderId="127" xfId="3" applyNumberFormat="1" applyFont="1" applyFill="1" applyBorder="1" applyAlignment="1">
      <alignment horizontal="right" vertical="center"/>
    </xf>
    <xf numFmtId="177" fontId="0" fillId="0" borderId="9" xfId="3" applyNumberFormat="1" applyFont="1" applyFill="1" applyBorder="1" applyAlignment="1">
      <alignment horizontal="right" vertical="center"/>
    </xf>
    <xf numFmtId="177" fontId="0" fillId="0" borderId="125" xfId="3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9" fontId="0" fillId="0" borderId="9" xfId="2" applyNumberFormat="1" applyFont="1" applyFill="1" applyBorder="1" applyAlignment="1">
      <alignment horizontal="right" vertical="center"/>
    </xf>
    <xf numFmtId="179" fontId="0" fillId="0" borderId="125" xfId="2" applyNumberFormat="1" applyFont="1" applyFill="1" applyBorder="1" applyAlignment="1">
      <alignment horizontal="right" vertical="center"/>
    </xf>
    <xf numFmtId="38" fontId="7" fillId="0" borderId="125" xfId="2" applyNumberFormat="1" applyFont="1" applyFill="1" applyBorder="1" applyAlignment="1">
      <alignment horizontal="right" vertical="center"/>
    </xf>
    <xf numFmtId="38" fontId="0" fillId="0" borderId="25" xfId="2" applyNumberFormat="1" applyFont="1" applyFill="1" applyBorder="1" applyAlignment="1">
      <alignment horizontal="right" vertical="center"/>
    </xf>
    <xf numFmtId="38" fontId="0" fillId="0" borderId="15" xfId="2" applyNumberFormat="1" applyFont="1" applyFill="1" applyBorder="1" applyAlignment="1">
      <alignment horizontal="right" vertical="center"/>
    </xf>
    <xf numFmtId="178" fontId="6" fillId="0" borderId="7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7" fontId="5" fillId="0" borderId="67" xfId="3" applyNumberFormat="1" applyFont="1" applyFill="1" applyBorder="1" applyAlignment="1">
      <alignment horizontal="right" vertical="center"/>
    </xf>
    <xf numFmtId="38" fontId="0" fillId="0" borderId="26" xfId="2" applyNumberFormat="1" applyFont="1" applyFill="1" applyBorder="1" applyAlignment="1">
      <alignment horizontal="right" vertical="center"/>
    </xf>
    <xf numFmtId="177" fontId="3" fillId="0" borderId="29" xfId="3" applyNumberFormat="1" applyFont="1" applyFill="1" applyBorder="1" applyAlignment="1">
      <alignment horizontal="right" vertical="center"/>
    </xf>
    <xf numFmtId="177" fontId="5" fillId="0" borderId="30" xfId="3" applyNumberFormat="1" applyFont="1" applyFill="1" applyBorder="1" applyAlignment="1">
      <alignment horizontal="right" vertical="center"/>
    </xf>
    <xf numFmtId="38" fontId="0" fillId="0" borderId="93" xfId="2" applyNumberFormat="1" applyFont="1" applyFill="1" applyBorder="1" applyAlignment="1">
      <alignment horizontal="right" vertical="center"/>
    </xf>
    <xf numFmtId="38" fontId="0" fillId="0" borderId="40" xfId="2" applyNumberFormat="1" applyFont="1" applyFill="1" applyBorder="1" applyAlignment="1">
      <alignment horizontal="right" vertical="center"/>
    </xf>
    <xf numFmtId="177" fontId="7" fillId="0" borderId="120" xfId="2" applyNumberFormat="1" applyFont="1" applyFill="1" applyBorder="1" applyAlignment="1">
      <alignment horizontal="right" vertical="center"/>
    </xf>
    <xf numFmtId="177" fontId="7" fillId="0" borderId="121" xfId="2" applyNumberFormat="1" applyFont="1" applyFill="1" applyBorder="1" applyAlignment="1">
      <alignment horizontal="right" vertical="center"/>
    </xf>
    <xf numFmtId="3" fontId="0" fillId="0" borderId="60" xfId="3" applyNumberFormat="1" applyFont="1" applyFill="1" applyBorder="1" applyAlignment="1">
      <alignment horizontal="right" vertical="center"/>
    </xf>
    <xf numFmtId="3" fontId="0" fillId="0" borderId="124" xfId="3" applyNumberFormat="1" applyFont="1" applyFill="1" applyBorder="1" applyAlignment="1">
      <alignment horizontal="right" vertical="center"/>
    </xf>
    <xf numFmtId="179" fontId="0" fillId="0" borderId="25" xfId="2" applyNumberFormat="1" applyFont="1" applyFill="1" applyBorder="1" applyAlignment="1">
      <alignment horizontal="right" vertical="center"/>
    </xf>
    <xf numFmtId="179" fontId="0" fillId="0" borderId="26" xfId="2" applyNumberFormat="1" applyFont="1" applyFill="1" applyBorder="1" applyAlignment="1">
      <alignment horizontal="right" vertical="center"/>
    </xf>
    <xf numFmtId="177" fontId="5" fillId="0" borderId="44" xfId="2" applyNumberFormat="1" applyFont="1" applyFill="1" applyBorder="1" applyAlignment="1">
      <alignment horizontal="right" vertical="center"/>
    </xf>
    <xf numFmtId="177" fontId="5" fillId="0" borderId="45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4" xfId="3" applyNumberFormat="1" applyFont="1" applyFill="1" applyBorder="1" applyAlignment="1">
      <alignment horizontal="right" vertical="center"/>
    </xf>
    <xf numFmtId="179" fontId="0" fillId="0" borderId="15" xfId="2" applyNumberFormat="1" applyFont="1" applyFill="1" applyBorder="1" applyAlignment="1">
      <alignment horizontal="right" vertical="center"/>
    </xf>
    <xf numFmtId="177" fontId="3" fillId="0" borderId="18" xfId="3" applyNumberFormat="1" applyFont="1" applyFill="1" applyBorder="1" applyAlignment="1">
      <alignment horizontal="right" vertical="center"/>
    </xf>
    <xf numFmtId="177" fontId="5" fillId="0" borderId="75" xfId="3" applyNumberFormat="1" applyFont="1" applyFill="1" applyBorder="1" applyAlignment="1">
      <alignment horizontal="right" vertical="center"/>
    </xf>
    <xf numFmtId="179" fontId="0" fillId="0" borderId="50" xfId="2" applyNumberFormat="1" applyFont="1" applyFill="1" applyBorder="1" applyAlignment="1">
      <alignment horizontal="right" vertical="center"/>
    </xf>
    <xf numFmtId="38" fontId="7" fillId="0" borderId="93" xfId="2" applyNumberFormat="1" applyFont="1" applyFill="1" applyBorder="1" applyAlignment="1">
      <alignment horizontal="right" vertical="center"/>
    </xf>
    <xf numFmtId="38" fontId="7" fillId="0" borderId="40" xfId="2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right" vertical="center"/>
    </xf>
    <xf numFmtId="177" fontId="7" fillId="0" borderId="126" xfId="2" applyNumberFormat="1" applyFont="1" applyFill="1" applyBorder="1" applyAlignment="1">
      <alignment horizontal="right" vertical="center"/>
    </xf>
    <xf numFmtId="0" fontId="0" fillId="0" borderId="88" xfId="0" applyFont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" fontId="0" fillId="0" borderId="93" xfId="0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3" fontId="0" fillId="0" borderId="94" xfId="3" applyNumberFormat="1" applyFont="1" applyFill="1" applyBorder="1" applyAlignment="1">
      <alignment horizontal="right" vertical="center"/>
    </xf>
    <xf numFmtId="3" fontId="0" fillId="0" borderId="117" xfId="3" applyNumberFormat="1" applyFont="1" applyFill="1" applyBorder="1" applyAlignment="1">
      <alignment horizontal="right" vertical="center"/>
    </xf>
    <xf numFmtId="177" fontId="5" fillId="0" borderId="123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9" fontId="0" fillId="0" borderId="124" xfId="2" applyNumberFormat="1" applyFont="1" applyFill="1" applyBorder="1" applyAlignment="1">
      <alignment horizontal="right" vertical="center"/>
    </xf>
    <xf numFmtId="179" fontId="0" fillId="0" borderId="33" xfId="2" applyNumberFormat="1" applyFont="1" applyFill="1" applyBorder="1" applyAlignment="1">
      <alignment horizontal="right" vertical="center"/>
    </xf>
    <xf numFmtId="179" fontId="0" fillId="0" borderId="34" xfId="2" applyNumberFormat="1" applyFont="1" applyFill="1" applyBorder="1" applyAlignment="1">
      <alignment horizontal="right" vertical="center"/>
    </xf>
    <xf numFmtId="3" fontId="0" fillId="0" borderId="36" xfId="3" applyNumberFormat="1" applyFont="1" applyFill="1" applyBorder="1" applyAlignment="1">
      <alignment horizontal="right" vertical="center"/>
    </xf>
    <xf numFmtId="3" fontId="0" fillId="0" borderId="35" xfId="3" applyNumberFormat="1" applyFont="1" applyFill="1" applyBorder="1" applyAlignment="1">
      <alignment horizontal="right" vertical="center"/>
    </xf>
    <xf numFmtId="38" fontId="5" fillId="0" borderId="56" xfId="2" applyNumberFormat="1" applyFont="1" applyFill="1" applyBorder="1" applyAlignment="1">
      <alignment horizontal="right" vertical="center"/>
    </xf>
    <xf numFmtId="38" fontId="5" fillId="0" borderId="96" xfId="2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6" fontId="0" fillId="0" borderId="86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8" fontId="6" fillId="0" borderId="89" xfId="0" applyNumberFormat="1" applyFont="1" applyFill="1" applyBorder="1" applyAlignment="1">
      <alignment horizontal="center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7" fontId="0" fillId="0" borderId="55" xfId="3" applyNumberFormat="1" applyFont="1" applyFill="1" applyBorder="1" applyAlignment="1">
      <alignment horizontal="right" vertical="center"/>
    </xf>
    <xf numFmtId="3" fontId="0" fillId="0" borderId="73" xfId="3" applyNumberFormat="1" applyFont="1" applyFill="1" applyBorder="1" applyAlignment="1">
      <alignment horizontal="right" vertical="center"/>
    </xf>
    <xf numFmtId="3" fontId="0" fillId="0" borderId="55" xfId="3" applyNumberFormat="1" applyFont="1" applyFill="1" applyBorder="1" applyAlignment="1">
      <alignment horizontal="right" vertical="center"/>
    </xf>
    <xf numFmtId="177" fontId="5" fillId="0" borderId="31" xfId="3" applyNumberFormat="1" applyFont="1" applyFill="1" applyBorder="1" applyAlignment="1">
      <alignment horizontal="right" vertical="center"/>
    </xf>
    <xf numFmtId="38" fontId="7" fillId="0" borderId="56" xfId="2" applyNumberFormat="1" applyFont="1" applyFill="1" applyBorder="1" applyAlignment="1">
      <alignment horizontal="right" vertical="center"/>
    </xf>
    <xf numFmtId="38" fontId="7" fillId="0" borderId="73" xfId="2" applyNumberFormat="1" applyFont="1" applyFill="1" applyBorder="1" applyAlignment="1">
      <alignment horizontal="right" vertical="center"/>
    </xf>
    <xf numFmtId="177" fontId="5" fillId="0" borderId="75" xfId="2" applyNumberFormat="1" applyFont="1" applyFill="1" applyBorder="1" applyAlignment="1">
      <alignment horizontal="right" vertical="center"/>
    </xf>
    <xf numFmtId="38" fontId="7" fillId="0" borderId="50" xfId="2" applyNumberFormat="1" applyFont="1" applyFill="1" applyBorder="1" applyAlignment="1">
      <alignment horizontal="right" vertical="center"/>
    </xf>
    <xf numFmtId="38" fontId="5" fillId="0" borderId="9" xfId="2" applyNumberFormat="1" applyFont="1" applyFill="1" applyBorder="1" applyAlignment="1">
      <alignment horizontal="right" vertical="center"/>
    </xf>
    <xf numFmtId="38" fontId="5" fillId="0" borderId="50" xfId="2" applyNumberFormat="1" applyFont="1" applyFill="1" applyBorder="1" applyAlignment="1">
      <alignment horizontal="right" vertical="center"/>
    </xf>
    <xf numFmtId="38" fontId="5" fillId="0" borderId="15" xfId="2" applyNumberFormat="1" applyFont="1" applyFill="1" applyBorder="1" applyAlignment="1">
      <alignment horizontal="right" vertical="center"/>
    </xf>
    <xf numFmtId="38" fontId="0" fillId="0" borderId="9" xfId="2" applyNumberFormat="1" applyFont="1" applyFill="1" applyBorder="1" applyAlignment="1">
      <alignment horizontal="right" vertical="center"/>
    </xf>
    <xf numFmtId="38" fontId="0" fillId="0" borderId="50" xfId="2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177" fontId="5" fillId="0" borderId="95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5" fillId="0" borderId="73" xfId="2" applyNumberFormat="1" applyFont="1" applyFill="1" applyBorder="1" applyAlignment="1">
      <alignment horizontal="right" vertical="center"/>
    </xf>
    <xf numFmtId="14" fontId="6" fillId="0" borderId="89" xfId="0" applyNumberFormat="1" applyFont="1" applyFill="1" applyBorder="1" applyAlignment="1">
      <alignment horizontal="center" vertical="center"/>
    </xf>
    <xf numFmtId="184" fontId="0" fillId="0" borderId="35" xfId="0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horizontal="right" vertical="center"/>
    </xf>
    <xf numFmtId="177" fontId="7" fillId="0" borderId="47" xfId="3" applyNumberFormat="1" applyFont="1" applyFill="1" applyBorder="1" applyAlignment="1">
      <alignment horizontal="right" vertical="center"/>
    </xf>
    <xf numFmtId="177" fontId="7" fillId="0" borderId="90" xfId="3" applyNumberFormat="1" applyFont="1" applyFill="1" applyBorder="1" applyAlignment="1">
      <alignment horizontal="right" vertical="center"/>
    </xf>
    <xf numFmtId="40" fontId="0" fillId="0" borderId="36" xfId="2" applyNumberFormat="1" applyFont="1" applyFill="1" applyBorder="1" applyAlignment="1">
      <alignment horizontal="right" vertical="center"/>
    </xf>
    <xf numFmtId="40" fontId="0" fillId="0" borderId="94" xfId="2" applyNumberFormat="1" applyFont="1" applyFill="1" applyBorder="1" applyAlignment="1">
      <alignment horizontal="right" vertical="center"/>
    </xf>
    <xf numFmtId="179" fontId="0" fillId="0" borderId="76" xfId="2" applyNumberFormat="1" applyFont="1" applyFill="1" applyBorder="1" applyAlignment="1">
      <alignment horizontal="right" vertical="center"/>
    </xf>
    <xf numFmtId="3" fontId="0" fillId="0" borderId="97" xfId="3" applyNumberFormat="1" applyFont="1" applyFill="1" applyBorder="1" applyAlignment="1">
      <alignment horizontal="right" vertical="center"/>
    </xf>
    <xf numFmtId="3" fontId="0" fillId="0" borderId="119" xfId="3" applyNumberFormat="1" applyFont="1" applyFill="1" applyBorder="1" applyAlignment="1">
      <alignment horizontal="right" vertical="center"/>
    </xf>
    <xf numFmtId="38" fontId="7" fillId="0" borderId="96" xfId="2" applyNumberFormat="1" applyFont="1" applyFill="1" applyBorder="1" applyAlignment="1">
      <alignment horizontal="righ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101" xfId="0" applyFont="1" applyFill="1" applyBorder="1" applyAlignment="1">
      <alignment horizontal="left" vertical="center"/>
    </xf>
    <xf numFmtId="40" fontId="0" fillId="0" borderId="117" xfId="2" applyNumberFormat="1" applyFont="1" applyFill="1" applyBorder="1" applyAlignment="1">
      <alignment horizontal="right" vertical="center"/>
    </xf>
    <xf numFmtId="0" fontId="5" fillId="0" borderId="111" xfId="0" applyFont="1" applyFill="1" applyBorder="1" applyAlignment="1">
      <alignment horizontal="left" vertical="center"/>
    </xf>
    <xf numFmtId="0" fontId="5" fillId="0" borderId="112" xfId="0" applyFont="1" applyFill="1" applyBorder="1" applyAlignment="1">
      <alignment horizontal="left" vertical="center"/>
    </xf>
    <xf numFmtId="0" fontId="5" fillId="0" borderId="113" xfId="0" applyFont="1" applyFill="1" applyBorder="1" applyAlignment="1">
      <alignment horizontal="left" vertical="center"/>
    </xf>
    <xf numFmtId="0" fontId="5" fillId="0" borderId="10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110" xfId="0" applyFont="1" applyFill="1" applyBorder="1" applyAlignment="1">
      <alignment horizontal="left" vertical="center"/>
    </xf>
    <xf numFmtId="177" fontId="5" fillId="0" borderId="90" xfId="3" applyNumberFormat="1" applyFont="1" applyFill="1" applyBorder="1" applyAlignment="1">
      <alignment horizontal="righ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0" fillId="0" borderId="102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left" vertical="center"/>
    </xf>
    <xf numFmtId="0" fontId="0" fillId="0" borderId="54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5" xfId="0" applyFont="1" applyFill="1" applyBorder="1" applyAlignment="1">
      <alignment horizontal="left" vertical="center"/>
    </xf>
    <xf numFmtId="0" fontId="5" fillId="0" borderId="107" xfId="0" applyFont="1" applyFill="1" applyBorder="1" applyAlignment="1">
      <alignment horizontal="left" vertical="center"/>
    </xf>
    <xf numFmtId="0" fontId="0" fillId="0" borderId="114" xfId="0" applyFont="1" applyFill="1" applyBorder="1" applyAlignment="1">
      <alignment horizontal="left" vertical="center"/>
    </xf>
    <xf numFmtId="0" fontId="0" fillId="0" borderId="115" xfId="0" applyFont="1" applyFill="1" applyBorder="1" applyAlignment="1">
      <alignment horizontal="left" vertical="center"/>
    </xf>
    <xf numFmtId="0" fontId="0" fillId="0" borderId="116" xfId="0" applyFont="1" applyFill="1" applyBorder="1" applyAlignment="1">
      <alignment horizontal="left" vertical="center"/>
    </xf>
    <xf numFmtId="177" fontId="5" fillId="0" borderId="98" xfId="3" applyNumberFormat="1" applyFont="1" applyFill="1" applyBorder="1" applyAlignment="1">
      <alignment horizontal="right" vertical="center"/>
    </xf>
    <xf numFmtId="177" fontId="5" fillId="0" borderId="99" xfId="3" applyNumberFormat="1" applyFont="1" applyFill="1" applyBorder="1" applyAlignment="1">
      <alignment horizontal="right" vertical="center"/>
    </xf>
    <xf numFmtId="184" fontId="0" fillId="0" borderId="40" xfId="0" applyNumberFormat="1" applyFont="1" applyFill="1" applyBorder="1" applyAlignment="1">
      <alignment vertical="center"/>
    </xf>
    <xf numFmtId="14" fontId="6" fillId="0" borderId="14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0" fillId="0" borderId="106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5" fillId="0" borderId="85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5" fillId="0" borderId="108" xfId="0" applyFont="1" applyFill="1" applyBorder="1" applyAlignment="1">
      <alignment horizontal="left" vertical="center"/>
    </xf>
    <xf numFmtId="3" fontId="0" fillId="0" borderId="95" xfId="3" applyNumberFormat="1" applyFont="1" applyFill="1" applyBorder="1" applyAlignment="1">
      <alignment horizontal="right" vertical="center"/>
    </xf>
    <xf numFmtId="184" fontId="0" fillId="0" borderId="36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0" fontId="0" fillId="0" borderId="95" xfId="3" applyNumberFormat="1" applyFont="1" applyFill="1" applyBorder="1" applyAlignment="1">
      <alignment horizontal="right" vertical="center"/>
    </xf>
    <xf numFmtId="0" fontId="0" fillId="0" borderId="119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32" xfId="3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48" xfId="2" applyNumberFormat="1" applyFont="1" applyFill="1" applyBorder="1" applyAlignment="1">
      <alignment horizontal="right" vertical="center"/>
    </xf>
    <xf numFmtId="177" fontId="5" fillId="0" borderId="83" xfId="3" applyNumberFormat="1" applyFont="1" applyFill="1" applyBorder="1" applyAlignment="1">
      <alignment horizontal="right" vertical="center"/>
    </xf>
    <xf numFmtId="178" fontId="6" fillId="0" borderId="72" xfId="0" applyNumberFormat="1" applyFont="1" applyFill="1" applyBorder="1" applyAlignment="1">
      <alignment horizontal="center" vertical="center"/>
    </xf>
    <xf numFmtId="179" fontId="13" fillId="0" borderId="80" xfId="2" applyNumberFormat="1" applyFont="1" applyFill="1" applyBorder="1" applyAlignment="1">
      <alignment horizontal="right" vertical="center"/>
    </xf>
    <xf numFmtId="179" fontId="13" fillId="0" borderId="50" xfId="2" applyNumberFormat="1" applyFont="1" applyFill="1" applyBorder="1" applyAlignment="1">
      <alignment horizontal="right" vertical="center"/>
    </xf>
    <xf numFmtId="38" fontId="7" fillId="0" borderId="80" xfId="2" applyNumberFormat="1" applyFont="1" applyFill="1" applyBorder="1" applyAlignment="1">
      <alignment horizontal="right" vertical="center"/>
    </xf>
    <xf numFmtId="179" fontId="0" fillId="0" borderId="84" xfId="2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" fontId="0" fillId="0" borderId="7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2" fontId="0" fillId="0" borderId="86" xfId="3" applyNumberFormat="1" applyFont="1" applyFill="1" applyBorder="1" applyAlignment="1">
      <alignment horizontal="right" vertical="center"/>
    </xf>
    <xf numFmtId="177" fontId="5" fillId="0" borderId="87" xfId="3" applyNumberFormat="1" applyFont="1" applyFill="1" applyBorder="1" applyAlignment="1">
      <alignment horizontal="right" vertical="center"/>
    </xf>
    <xf numFmtId="179" fontId="1" fillId="0" borderId="80" xfId="2" applyNumberFormat="1" applyFont="1" applyFill="1" applyBorder="1" applyAlignment="1">
      <alignment horizontal="right" vertical="center"/>
    </xf>
    <xf numFmtId="177" fontId="5" fillId="0" borderId="82" xfId="2" applyNumberFormat="1" applyFont="1" applyFill="1" applyBorder="1" applyAlignment="1">
      <alignment horizontal="right" vertical="center"/>
    </xf>
    <xf numFmtId="38" fontId="1" fillId="0" borderId="80" xfId="2" applyNumberFormat="1" applyFont="1" applyFill="1" applyBorder="1" applyAlignment="1">
      <alignment horizontal="right" vertical="center"/>
    </xf>
    <xf numFmtId="177" fontId="7" fillId="0" borderId="82" xfId="2" applyNumberFormat="1" applyFont="1" applyFill="1" applyBorder="1" applyAlignment="1">
      <alignment horizontal="right" vertical="center"/>
    </xf>
    <xf numFmtId="177" fontId="7" fillId="0" borderId="75" xfId="2" applyNumberFormat="1" applyFont="1" applyFill="1" applyBorder="1" applyAlignment="1">
      <alignment horizontal="right" vertical="center"/>
    </xf>
    <xf numFmtId="38" fontId="0" fillId="0" borderId="80" xfId="2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0" fillId="0" borderId="25" xfId="3" applyNumberFormat="1" applyFont="1" applyFill="1" applyBorder="1" applyAlignment="1">
      <alignment horizontal="right" vertical="center"/>
    </xf>
    <xf numFmtId="177" fontId="0" fillId="0" borderId="26" xfId="3" applyNumberFormat="1" applyFont="1" applyFill="1" applyBorder="1" applyAlignment="1">
      <alignment horizontal="right" vertical="center"/>
    </xf>
    <xf numFmtId="177" fontId="5" fillId="0" borderId="81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2" fontId="0" fillId="0" borderId="39" xfId="3" applyNumberFormat="1" applyFont="1" applyFill="1" applyBorder="1" applyAlignment="1">
      <alignment horizontal="right" vertical="center"/>
    </xf>
    <xf numFmtId="14" fontId="6" fillId="0" borderId="68" xfId="0" applyNumberFormat="1" applyFont="1" applyFill="1" applyBorder="1" applyAlignment="1">
      <alignment horizontal="center" vertical="center"/>
    </xf>
    <xf numFmtId="184" fontId="0" fillId="0" borderId="77" xfId="0" applyNumberFormat="1" applyFont="1" applyFill="1" applyBorder="1" applyAlignment="1">
      <alignment vertical="center"/>
    </xf>
    <xf numFmtId="177" fontId="5" fillId="0" borderId="78" xfId="3" applyNumberFormat="1" applyFont="1" applyFill="1" applyBorder="1" applyAlignment="1">
      <alignment horizontal="right" vertical="center"/>
    </xf>
    <xf numFmtId="38" fontId="1" fillId="0" borderId="50" xfId="2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177" fontId="5" fillId="0" borderId="10" xfId="3" applyNumberFormat="1" applyFont="1" applyFill="1" applyBorder="1" applyAlignment="1">
      <alignment horizontal="right" vertical="center"/>
    </xf>
    <xf numFmtId="38" fontId="0" fillId="0" borderId="50" xfId="2" applyNumberFormat="1" applyFont="1" applyFill="1" applyBorder="1" applyAlignment="1">
      <alignment vertical="center"/>
    </xf>
    <xf numFmtId="38" fontId="0" fillId="0" borderId="64" xfId="2" applyNumberFormat="1" applyFont="1" applyFill="1" applyBorder="1" applyAlignment="1">
      <alignment horizontal="right" vertical="center"/>
    </xf>
    <xf numFmtId="38" fontId="0" fillId="0" borderId="65" xfId="2" applyNumberFormat="1" applyFont="1" applyFill="1" applyBorder="1" applyAlignment="1">
      <alignment horizontal="right" vertical="center"/>
    </xf>
    <xf numFmtId="177" fontId="7" fillId="0" borderId="66" xfId="3" applyNumberFormat="1" applyFont="1" applyFill="1" applyBorder="1" applyAlignment="1">
      <alignment horizontal="right" vertical="center"/>
    </xf>
    <xf numFmtId="3" fontId="0" fillId="0" borderId="39" xfId="0" applyNumberFormat="1" applyFont="1" applyFill="1" applyBorder="1" applyAlignment="1">
      <alignment vertical="center"/>
    </xf>
    <xf numFmtId="14" fontId="3" fillId="0" borderId="46" xfId="0" applyNumberFormat="1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177" fontId="5" fillId="0" borderId="51" xfId="3" applyNumberFormat="1" applyFont="1" applyFill="1" applyBorder="1" applyAlignment="1">
      <alignment horizontal="right" vertical="center"/>
    </xf>
    <xf numFmtId="177" fontId="5" fillId="0" borderId="52" xfId="3" applyNumberFormat="1" applyFont="1" applyFill="1" applyBorder="1" applyAlignment="1">
      <alignment horizontal="right" vertical="center"/>
    </xf>
    <xf numFmtId="3" fontId="1" fillId="0" borderId="53" xfId="3" applyNumberFormat="1" applyFont="1" applyFill="1" applyBorder="1" applyAlignment="1">
      <alignment horizontal="right" vertical="center"/>
    </xf>
    <xf numFmtId="3" fontId="1" fillId="0" borderId="54" xfId="3" applyNumberFormat="1" applyFont="1" applyFill="1" applyBorder="1" applyAlignment="1">
      <alignment horizontal="right" vertical="center"/>
    </xf>
    <xf numFmtId="177" fontId="1" fillId="0" borderId="53" xfId="3" applyNumberFormat="1" applyFont="1" applyFill="1" applyBorder="1" applyAlignment="1">
      <alignment horizontal="right" vertical="center"/>
    </xf>
    <xf numFmtId="177" fontId="1" fillId="0" borderId="54" xfId="3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7" fontId="7" fillId="0" borderId="30" xfId="2" applyNumberFormat="1" applyFont="1" applyFill="1" applyBorder="1" applyAlignment="1">
      <alignment horizontal="right" vertical="center"/>
    </xf>
    <xf numFmtId="38" fontId="0" fillId="0" borderId="19" xfId="2" applyNumberFormat="1" applyFont="1" applyFill="1" applyBorder="1" applyAlignment="1">
      <alignment horizontal="right" vertical="center"/>
    </xf>
    <xf numFmtId="38" fontId="0" fillId="0" borderId="20" xfId="2" applyNumberFormat="1" applyFont="1" applyFill="1" applyBorder="1" applyAlignment="1">
      <alignment horizontal="right" vertical="center"/>
    </xf>
    <xf numFmtId="177" fontId="7" fillId="0" borderId="21" xfId="2" applyNumberFormat="1" applyFont="1" applyFill="1" applyBorder="1" applyAlignment="1">
      <alignment horizontal="right" vertical="center"/>
    </xf>
    <xf numFmtId="177" fontId="7" fillId="0" borderId="22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13" fillId="0" borderId="33" xfId="2" applyNumberFormat="1" applyFont="1" applyFill="1" applyBorder="1" applyAlignment="1">
      <alignment horizontal="right" vertical="center"/>
    </xf>
    <xf numFmtId="179" fontId="13" fillId="0" borderId="34" xfId="2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14"/>
  <sheetViews>
    <sheetView tabSelected="1" view="pageBreakPreview" zoomScale="120" zoomScaleNormal="90" zoomScaleSheetLayoutView="120" workbookViewId="0">
      <pane xSplit="5" topLeftCell="X1" activePane="topRight" state="frozen"/>
      <selection pane="topRight" activeCell="AZ9" sqref="AZ9"/>
    </sheetView>
  </sheetViews>
  <sheetFormatPr defaultColWidth="4.625" defaultRowHeight="15" customHeight="1" x14ac:dyDescent="0.15"/>
  <cols>
    <col min="1" max="1" width="1.625" style="12" customWidth="1"/>
    <col min="2" max="5" width="4.625" style="12"/>
    <col min="6" max="20" width="4.75" style="12" customWidth="1"/>
    <col min="21" max="21" width="5.25" style="12" customWidth="1"/>
    <col min="22" max="22" width="4.75" style="12" customWidth="1"/>
    <col min="23" max="23" width="5.25" style="12" customWidth="1"/>
    <col min="24" max="24" width="4.75" style="12" customWidth="1"/>
    <col min="25" max="25" width="5" style="12" customWidth="1"/>
    <col min="26" max="28" width="4.75" style="12" customWidth="1"/>
    <col min="29" max="29" width="5" style="12" customWidth="1"/>
    <col min="30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51" width="4.75" style="12" customWidth="1"/>
    <col min="52" max="52" width="1.625" style="12" customWidth="1"/>
    <col min="53" max="65" width="4.75" style="12" customWidth="1"/>
    <col min="66" max="16384" width="4.625" style="12"/>
  </cols>
  <sheetData>
    <row r="1" spans="1:52" ht="15" customHeight="1" x14ac:dyDescent="0.15">
      <c r="Z1" s="17"/>
    </row>
    <row r="2" spans="1:52" ht="22.5" customHeight="1" x14ac:dyDescent="0.15">
      <c r="B2" s="353" t="s">
        <v>55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353"/>
      <c r="AW2" s="353"/>
      <c r="AX2" s="353"/>
      <c r="AY2" s="353"/>
    </row>
    <row r="3" spans="1:52" ht="22.5" customHeight="1" x14ac:dyDescent="0.15">
      <c r="A3" s="4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</row>
    <row r="4" spans="1:52" ht="15" customHeight="1" x14ac:dyDescent="0.15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54">
        <v>43082</v>
      </c>
      <c r="AW4" s="354"/>
      <c r="AX4" s="354"/>
      <c r="AY4" s="354"/>
      <c r="AZ4" s="34"/>
    </row>
    <row r="5" spans="1:52" ht="15" customHeight="1" x14ac:dyDescent="0.15">
      <c r="B5" s="5" t="s">
        <v>79</v>
      </c>
      <c r="AO5" s="18"/>
      <c r="AW5" s="34"/>
      <c r="AX5" s="34"/>
      <c r="AY5" s="34"/>
      <c r="AZ5" s="34"/>
    </row>
    <row r="6" spans="1:52" ht="15" customHeight="1" thickBot="1" x14ac:dyDescent="0.2">
      <c r="B6" s="5"/>
      <c r="AU6" s="18" t="s">
        <v>2</v>
      </c>
    </row>
    <row r="7" spans="1:52" ht="15" customHeight="1" thickBot="1" x14ac:dyDescent="0.2">
      <c r="B7" s="248"/>
      <c r="C7" s="249"/>
      <c r="D7" s="249"/>
      <c r="E7" s="250"/>
      <c r="F7" s="278" t="s">
        <v>48</v>
      </c>
      <c r="G7" s="116"/>
      <c r="H7" s="277" t="s">
        <v>49</v>
      </c>
      <c r="I7" s="116"/>
      <c r="J7" s="277" t="s">
        <v>50</v>
      </c>
      <c r="K7" s="116"/>
      <c r="L7" s="277" t="s">
        <v>51</v>
      </c>
      <c r="M7" s="99"/>
      <c r="N7" s="278" t="s">
        <v>52</v>
      </c>
      <c r="O7" s="116"/>
      <c r="P7" s="277" t="s">
        <v>53</v>
      </c>
      <c r="Q7" s="116"/>
      <c r="R7" s="277" t="s">
        <v>54</v>
      </c>
      <c r="S7" s="116"/>
      <c r="T7" s="117" t="s">
        <v>56</v>
      </c>
      <c r="U7" s="224"/>
      <c r="V7" s="98" t="s">
        <v>82</v>
      </c>
      <c r="W7" s="99"/>
      <c r="X7" s="116" t="s">
        <v>60</v>
      </c>
      <c r="Y7" s="117"/>
      <c r="Z7" s="117" t="s">
        <v>63</v>
      </c>
      <c r="AA7" s="117"/>
      <c r="AB7" s="117" t="s">
        <v>64</v>
      </c>
      <c r="AC7" s="117"/>
      <c r="AD7" s="117" t="s">
        <v>66</v>
      </c>
      <c r="AE7" s="224"/>
      <c r="AF7" s="98" t="s">
        <v>83</v>
      </c>
      <c r="AG7" s="99"/>
      <c r="AH7" s="116" t="s">
        <v>67</v>
      </c>
      <c r="AI7" s="117"/>
      <c r="AJ7" s="116" t="s">
        <v>72</v>
      </c>
      <c r="AK7" s="117"/>
      <c r="AL7" s="116" t="s">
        <v>73</v>
      </c>
      <c r="AM7" s="117"/>
      <c r="AN7" s="117" t="s">
        <v>74</v>
      </c>
      <c r="AO7" s="224"/>
      <c r="AP7" s="98" t="s">
        <v>80</v>
      </c>
      <c r="AQ7" s="99"/>
      <c r="AR7" s="326" t="s">
        <v>75</v>
      </c>
      <c r="AS7" s="277"/>
      <c r="AT7" s="339" t="s">
        <v>84</v>
      </c>
      <c r="AU7" s="340"/>
    </row>
    <row r="8" spans="1:52" ht="15" customHeight="1" thickTop="1" x14ac:dyDescent="0.15">
      <c r="B8" s="282" t="s">
        <v>0</v>
      </c>
      <c r="C8" s="283"/>
      <c r="D8" s="283"/>
      <c r="E8" s="284"/>
      <c r="F8" s="119">
        <v>7760.1</v>
      </c>
      <c r="G8" s="119"/>
      <c r="H8" s="118">
        <v>7805.7</v>
      </c>
      <c r="I8" s="119"/>
      <c r="J8" s="118">
        <v>8106.7</v>
      </c>
      <c r="K8" s="119"/>
      <c r="L8" s="118">
        <v>8179.4</v>
      </c>
      <c r="M8" s="276"/>
      <c r="N8" s="119">
        <v>8090.7</v>
      </c>
      <c r="O8" s="119"/>
      <c r="P8" s="118">
        <v>8244.7999999999993</v>
      </c>
      <c r="Q8" s="119"/>
      <c r="R8" s="118">
        <v>8479.9</v>
      </c>
      <c r="S8" s="119"/>
      <c r="T8" s="118">
        <v>8964.6</v>
      </c>
      <c r="U8" s="292"/>
      <c r="V8" s="112">
        <f>N8+P8+R8+T8</f>
        <v>33780</v>
      </c>
      <c r="W8" s="113"/>
      <c r="X8" s="119">
        <v>8589.4</v>
      </c>
      <c r="Y8" s="119"/>
      <c r="Z8" s="118">
        <v>8741.2000000000007</v>
      </c>
      <c r="AA8" s="289"/>
      <c r="AB8" s="225">
        <v>8959.02</v>
      </c>
      <c r="AC8" s="290"/>
      <c r="AD8" s="225">
        <v>9442</v>
      </c>
      <c r="AE8" s="226"/>
      <c r="AF8" s="112">
        <f>X8+Z8+AB8+AD8</f>
        <v>35731.619999999995</v>
      </c>
      <c r="AG8" s="113"/>
      <c r="AH8" s="119">
        <v>9021.2999999999993</v>
      </c>
      <c r="AI8" s="119"/>
      <c r="AJ8" s="118">
        <v>9207.2000000000007</v>
      </c>
      <c r="AK8" s="119"/>
      <c r="AL8" s="118">
        <v>9376.4</v>
      </c>
      <c r="AM8" s="119"/>
      <c r="AN8" s="118">
        <v>9866.9</v>
      </c>
      <c r="AO8" s="292"/>
      <c r="AP8" s="112">
        <f>AH8+AJ8+AL8+AN8</f>
        <v>37471.800000000003</v>
      </c>
      <c r="AQ8" s="113"/>
      <c r="AR8" s="327">
        <v>9580.4</v>
      </c>
      <c r="AS8" s="119"/>
      <c r="AT8" s="118">
        <v>9708.2999999999993</v>
      </c>
      <c r="AU8" s="276"/>
    </row>
    <row r="9" spans="1:52" ht="15" customHeight="1" thickBot="1" x14ac:dyDescent="0.2">
      <c r="B9" s="285" t="s">
        <v>1</v>
      </c>
      <c r="C9" s="286"/>
      <c r="D9" s="286"/>
      <c r="E9" s="287"/>
      <c r="F9" s="120">
        <f>5.99115698190253/100</f>
        <v>5.9911569819025304E-2</v>
      </c>
      <c r="G9" s="121"/>
      <c r="H9" s="139">
        <f>8.20970640414656/100</f>
        <v>8.2097064041465606E-2</v>
      </c>
      <c r="I9" s="121"/>
      <c r="J9" s="139">
        <f>5.34406151921014/100</f>
        <v>5.3440615192101394E-2</v>
      </c>
      <c r="K9" s="121"/>
      <c r="L9" s="139">
        <f>6.05333499937839/100</f>
        <v>6.0533349993783903E-2</v>
      </c>
      <c r="M9" s="182"/>
      <c r="N9" s="120">
        <f>N8/F8-1</f>
        <v>4.260254378165218E-2</v>
      </c>
      <c r="O9" s="121"/>
      <c r="P9" s="139">
        <f>P8/H8-1</f>
        <v>5.6253763275554869E-2</v>
      </c>
      <c r="Q9" s="121"/>
      <c r="R9" s="139">
        <f>R8/J8-1</f>
        <v>4.6035994917783984E-2</v>
      </c>
      <c r="S9" s="121"/>
      <c r="T9" s="139">
        <f>T8/L8-1</f>
        <v>9.5997261412817725E-2</v>
      </c>
      <c r="U9" s="261"/>
      <c r="V9" s="114">
        <f>AVERAGE(N9:U9)</f>
        <v>6.022239084695219E-2</v>
      </c>
      <c r="W9" s="115"/>
      <c r="X9" s="120">
        <f>X8/N8-1</f>
        <v>6.1638671561175196E-2</v>
      </c>
      <c r="Y9" s="121"/>
      <c r="Z9" s="139">
        <f>Z8/P8-1</f>
        <v>6.0207646031438244E-2</v>
      </c>
      <c r="AA9" s="121"/>
      <c r="AB9" s="227">
        <f>AB8/R8-1</f>
        <v>5.6500666281442014E-2</v>
      </c>
      <c r="AC9" s="291"/>
      <c r="AD9" s="227">
        <f>AD8/T8-1</f>
        <v>5.3253909823081758E-2</v>
      </c>
      <c r="AE9" s="228"/>
      <c r="AF9" s="114">
        <f>AVERAGE(X9:AE9)</f>
        <v>5.7900223424284303E-2</v>
      </c>
      <c r="AG9" s="115"/>
      <c r="AH9" s="120">
        <v>0.05</v>
      </c>
      <c r="AI9" s="121"/>
      <c r="AJ9" s="120">
        <f>AJ8/Z8-1</f>
        <v>5.3310758248295453E-2</v>
      </c>
      <c r="AK9" s="121"/>
      <c r="AL9" s="120">
        <f>AL8/AB8-1</f>
        <v>4.658768481374076E-2</v>
      </c>
      <c r="AM9" s="121"/>
      <c r="AN9" s="139">
        <v>4.4999999999999998E-2</v>
      </c>
      <c r="AO9" s="261"/>
      <c r="AP9" s="114">
        <f>AVERAGE(AH9:AO9)</f>
        <v>4.8724610765509047E-2</v>
      </c>
      <c r="AQ9" s="115"/>
      <c r="AR9" s="328">
        <v>6.2E-2</v>
      </c>
      <c r="AS9" s="120"/>
      <c r="AT9" s="139">
        <v>5.3999999999999999E-2</v>
      </c>
      <c r="AU9" s="182"/>
      <c r="AV9" s="32"/>
    </row>
    <row r="10" spans="1:52" ht="15" customHeight="1" x14ac:dyDescent="0.15">
      <c r="B10" s="244" t="s">
        <v>4</v>
      </c>
      <c r="C10" s="244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52" ht="15" customHeight="1" x14ac:dyDescent="0.15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</row>
    <row r="12" spans="1:52" ht="15" customHeight="1" x14ac:dyDescent="0.15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</row>
    <row r="13" spans="1:52" ht="15" customHeight="1" x14ac:dyDescent="0.15">
      <c r="B13" s="5" t="s">
        <v>9</v>
      </c>
    </row>
    <row r="14" spans="1:52" ht="15" customHeight="1" thickBot="1" x14ac:dyDescent="0.2">
      <c r="B14" s="5"/>
    </row>
    <row r="15" spans="1:52" ht="15" customHeight="1" thickBot="1" x14ac:dyDescent="0.2">
      <c r="B15" s="248"/>
      <c r="C15" s="249"/>
      <c r="D15" s="249"/>
      <c r="E15" s="250"/>
      <c r="F15" s="72">
        <v>42383</v>
      </c>
      <c r="G15" s="71"/>
      <c r="H15" s="72">
        <v>42415</v>
      </c>
      <c r="I15" s="71"/>
      <c r="J15" s="71">
        <v>42445</v>
      </c>
      <c r="K15" s="71"/>
      <c r="L15" s="71">
        <v>42477</v>
      </c>
      <c r="M15" s="71"/>
      <c r="N15" s="71">
        <v>42508</v>
      </c>
      <c r="O15" s="71"/>
      <c r="P15" s="71">
        <v>42540</v>
      </c>
      <c r="Q15" s="71"/>
      <c r="R15" s="71">
        <v>42571</v>
      </c>
      <c r="S15" s="71"/>
      <c r="T15" s="71">
        <v>42603</v>
      </c>
      <c r="U15" s="71"/>
      <c r="V15" s="71">
        <v>42635</v>
      </c>
      <c r="W15" s="71"/>
      <c r="X15" s="71">
        <v>42666</v>
      </c>
      <c r="Y15" s="71"/>
      <c r="Z15" s="71">
        <v>42698</v>
      </c>
      <c r="AA15" s="71"/>
      <c r="AB15" s="71">
        <v>42705</v>
      </c>
      <c r="AC15" s="204"/>
      <c r="AD15" s="72">
        <v>42737</v>
      </c>
      <c r="AE15" s="71"/>
      <c r="AF15" s="72">
        <v>42769</v>
      </c>
      <c r="AG15" s="71"/>
      <c r="AH15" s="72">
        <v>42798</v>
      </c>
      <c r="AI15" s="126"/>
      <c r="AJ15" s="71">
        <v>42830</v>
      </c>
      <c r="AK15" s="71"/>
      <c r="AL15" s="72">
        <v>42861</v>
      </c>
      <c r="AM15" s="126"/>
      <c r="AN15" s="71">
        <v>42893</v>
      </c>
      <c r="AO15" s="71"/>
      <c r="AP15" s="72">
        <v>42893</v>
      </c>
      <c r="AQ15" s="126"/>
      <c r="AR15" s="71">
        <v>42924</v>
      </c>
      <c r="AS15" s="126"/>
      <c r="AT15" s="71">
        <v>42956</v>
      </c>
      <c r="AU15" s="126"/>
      <c r="AV15" s="71">
        <v>42988</v>
      </c>
      <c r="AW15" s="71"/>
      <c r="AX15" s="72">
        <v>43019</v>
      </c>
      <c r="AY15" s="73"/>
    </row>
    <row r="16" spans="1:52" ht="15" customHeight="1" thickTop="1" x14ac:dyDescent="0.15">
      <c r="B16" s="251" t="s">
        <v>42</v>
      </c>
      <c r="C16" s="252"/>
      <c r="D16" s="252"/>
      <c r="E16" s="253"/>
      <c r="F16" s="76">
        <v>102.6</v>
      </c>
      <c r="G16" s="75"/>
      <c r="H16" s="76">
        <v>102.7</v>
      </c>
      <c r="I16" s="75"/>
      <c r="J16" s="74">
        <v>103</v>
      </c>
      <c r="K16" s="75"/>
      <c r="L16" s="74">
        <v>103.5</v>
      </c>
      <c r="M16" s="75"/>
      <c r="N16" s="74">
        <v>103.7</v>
      </c>
      <c r="O16" s="75"/>
      <c r="P16" s="74">
        <v>103.6</v>
      </c>
      <c r="Q16" s="75"/>
      <c r="R16" s="74">
        <v>103.7</v>
      </c>
      <c r="S16" s="75"/>
      <c r="T16" s="74">
        <v>103.7</v>
      </c>
      <c r="U16" s="75"/>
      <c r="V16" s="74">
        <v>103.9</v>
      </c>
      <c r="W16" s="75"/>
      <c r="X16" s="74">
        <v>104</v>
      </c>
      <c r="Y16" s="75"/>
      <c r="Z16" s="74">
        <v>103.9</v>
      </c>
      <c r="AA16" s="75"/>
      <c r="AB16" s="74">
        <v>104</v>
      </c>
      <c r="AC16" s="202"/>
      <c r="AD16" s="76">
        <v>104.3</v>
      </c>
      <c r="AE16" s="75"/>
      <c r="AF16" s="76">
        <v>104.6</v>
      </c>
      <c r="AG16" s="75"/>
      <c r="AH16" s="76">
        <v>104.5</v>
      </c>
      <c r="AI16" s="76"/>
      <c r="AJ16" s="74">
        <v>104.5</v>
      </c>
      <c r="AK16" s="75"/>
      <c r="AL16" s="76">
        <v>104.5</v>
      </c>
      <c r="AM16" s="76"/>
      <c r="AN16" s="74">
        <v>104.3</v>
      </c>
      <c r="AO16" s="75"/>
      <c r="AP16" s="76">
        <v>104.3</v>
      </c>
      <c r="AQ16" s="76"/>
      <c r="AR16" s="74">
        <v>104.1</v>
      </c>
      <c r="AS16" s="76"/>
      <c r="AT16" s="74">
        <v>104.4</v>
      </c>
      <c r="AU16" s="76"/>
      <c r="AV16" s="74">
        <v>104.7</v>
      </c>
      <c r="AW16" s="75"/>
      <c r="AX16" s="76">
        <v>104.5</v>
      </c>
      <c r="AY16" s="77"/>
    </row>
    <row r="17" spans="2:51" ht="15" customHeight="1" x14ac:dyDescent="0.15">
      <c r="B17" s="258" t="s">
        <v>61</v>
      </c>
      <c r="C17" s="259"/>
      <c r="D17" s="259"/>
      <c r="E17" s="260"/>
      <c r="F17" s="79">
        <v>3.0000000000000001E-3</v>
      </c>
      <c r="G17" s="78"/>
      <c r="H17" s="79">
        <v>1.2E-2</v>
      </c>
      <c r="I17" s="78"/>
      <c r="J17" s="78">
        <v>6.0000000000000001E-3</v>
      </c>
      <c r="K17" s="78"/>
      <c r="L17" s="78">
        <v>6.0000000000000001E-3</v>
      </c>
      <c r="M17" s="78"/>
      <c r="N17" s="78">
        <v>3.0000000000000001E-3</v>
      </c>
      <c r="O17" s="78"/>
      <c r="P17" s="78">
        <v>1E-3</v>
      </c>
      <c r="Q17" s="78"/>
      <c r="R17" s="78">
        <v>1E-3</v>
      </c>
      <c r="S17" s="78"/>
      <c r="T17" s="78">
        <v>5.0000000000000001E-3</v>
      </c>
      <c r="U17" s="78"/>
      <c r="V17" s="78">
        <v>1.2E-2</v>
      </c>
      <c r="W17" s="78"/>
      <c r="X17" s="78">
        <v>1.4E-2</v>
      </c>
      <c r="Y17" s="78"/>
      <c r="Z17" s="78">
        <v>1.2999999999999999E-2</v>
      </c>
      <c r="AA17" s="78"/>
      <c r="AB17" s="78">
        <v>1.4999999999999999E-2</v>
      </c>
      <c r="AC17" s="203"/>
      <c r="AD17" s="79">
        <v>1.6E-2</v>
      </c>
      <c r="AE17" s="78"/>
      <c r="AF17" s="79">
        <v>1.9E-2</v>
      </c>
      <c r="AG17" s="78"/>
      <c r="AH17" s="79">
        <v>1.4999999999999999E-2</v>
      </c>
      <c r="AI17" s="84"/>
      <c r="AJ17" s="78">
        <v>0.01</v>
      </c>
      <c r="AK17" s="78"/>
      <c r="AL17" s="79">
        <v>8.0000000000000002E-3</v>
      </c>
      <c r="AM17" s="84"/>
      <c r="AN17" s="78">
        <v>7.0000000000000001E-3</v>
      </c>
      <c r="AO17" s="78"/>
      <c r="AP17" s="79">
        <v>7.0000000000000001E-3</v>
      </c>
      <c r="AQ17" s="84"/>
      <c r="AR17" s="78">
        <v>4.0000000000000001E-3</v>
      </c>
      <c r="AS17" s="78"/>
      <c r="AT17" s="78">
        <v>7.0000000000000001E-3</v>
      </c>
      <c r="AU17" s="84"/>
      <c r="AV17" s="78">
        <v>8.0000000000000002E-3</v>
      </c>
      <c r="AW17" s="78"/>
      <c r="AX17" s="79">
        <v>5.0000000000000001E-3</v>
      </c>
      <c r="AY17" s="80"/>
    </row>
    <row r="18" spans="2:51" ht="15" customHeight="1" thickBot="1" x14ac:dyDescent="0.2">
      <c r="B18" s="255" t="s">
        <v>62</v>
      </c>
      <c r="C18" s="256"/>
      <c r="D18" s="256"/>
      <c r="E18" s="257"/>
      <c r="F18" s="137">
        <v>1E-3</v>
      </c>
      <c r="G18" s="187"/>
      <c r="H18" s="137">
        <v>1E-3</v>
      </c>
      <c r="I18" s="130"/>
      <c r="J18" s="131">
        <v>3.0000000000000001E-3</v>
      </c>
      <c r="K18" s="130"/>
      <c r="L18" s="131">
        <v>5.0000000000000001E-3</v>
      </c>
      <c r="M18" s="130"/>
      <c r="N18" s="131">
        <v>2E-3</v>
      </c>
      <c r="O18" s="130"/>
      <c r="P18" s="131">
        <v>-1E-3</v>
      </c>
      <c r="Q18" s="130"/>
      <c r="R18" s="131">
        <v>1E-3</v>
      </c>
      <c r="S18" s="130"/>
      <c r="T18" s="131">
        <v>0</v>
      </c>
      <c r="U18" s="130"/>
      <c r="V18" s="131">
        <v>2E-3</v>
      </c>
      <c r="W18" s="130"/>
      <c r="X18" s="131">
        <v>1E-3</v>
      </c>
      <c r="Y18" s="130"/>
      <c r="Z18" s="129">
        <v>-1E-3</v>
      </c>
      <c r="AA18" s="130"/>
      <c r="AB18" s="131">
        <v>1E-3</v>
      </c>
      <c r="AC18" s="185"/>
      <c r="AD18" s="186">
        <v>3.0000000000000001E-3</v>
      </c>
      <c r="AE18" s="130"/>
      <c r="AF18" s="131">
        <v>3.0000000000000001E-3</v>
      </c>
      <c r="AG18" s="130"/>
      <c r="AH18" s="131">
        <v>-1E-3</v>
      </c>
      <c r="AI18" s="130"/>
      <c r="AJ18" s="131">
        <v>0</v>
      </c>
      <c r="AK18" s="130"/>
      <c r="AL18" s="131">
        <v>0</v>
      </c>
      <c r="AM18" s="136"/>
      <c r="AN18" s="131">
        <v>-2E-3</v>
      </c>
      <c r="AO18" s="331"/>
      <c r="AP18" s="131">
        <v>-2E-3</v>
      </c>
      <c r="AQ18" s="187"/>
      <c r="AR18" s="131">
        <v>-2E-3</v>
      </c>
      <c r="AS18" s="355"/>
      <c r="AT18" s="131">
        <v>3.0000000000000001E-3</v>
      </c>
      <c r="AU18" s="355"/>
      <c r="AV18" s="131">
        <v>3.0000000000000001E-3</v>
      </c>
      <c r="AW18" s="355"/>
      <c r="AX18" s="131">
        <v>-2E-3</v>
      </c>
      <c r="AY18" s="356"/>
    </row>
    <row r="19" spans="2:51" ht="15" customHeight="1" x14ac:dyDescent="0.15">
      <c r="C19" s="2" t="s">
        <v>70</v>
      </c>
      <c r="D19" s="1" t="s">
        <v>71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51" ht="15" customHeight="1" x14ac:dyDescent="0.15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51" ht="15" customHeight="1" x14ac:dyDescent="0.15">
      <c r="C21" s="3"/>
      <c r="D21" s="1"/>
      <c r="I21" s="6"/>
      <c r="K21" s="6"/>
      <c r="M21" s="6"/>
      <c r="AA21" s="16"/>
      <c r="AF21" s="25"/>
      <c r="AI21" s="6"/>
    </row>
    <row r="22" spans="2:51" ht="15" customHeight="1" x14ac:dyDescent="0.15">
      <c r="AI22" s="6"/>
    </row>
    <row r="23" spans="2:51" ht="15" customHeight="1" x14ac:dyDescent="0.15">
      <c r="B23" s="5" t="s">
        <v>59</v>
      </c>
      <c r="AQ23" s="18"/>
      <c r="AS23" s="18"/>
    </row>
    <row r="24" spans="2:51" ht="15" customHeight="1" thickBot="1" x14ac:dyDescent="0.2">
      <c r="B24" s="5"/>
      <c r="AQ24" s="18"/>
      <c r="AY24" s="18" t="s">
        <v>12</v>
      </c>
    </row>
    <row r="25" spans="2:51" ht="15" customHeight="1" thickBot="1" x14ac:dyDescent="0.2">
      <c r="B25" s="248"/>
      <c r="C25" s="249"/>
      <c r="D25" s="249"/>
      <c r="E25" s="250"/>
      <c r="F25" s="72">
        <v>42284</v>
      </c>
      <c r="G25" s="71"/>
      <c r="H25" s="71">
        <v>42316</v>
      </c>
      <c r="I25" s="71"/>
      <c r="J25" s="71">
        <v>42347</v>
      </c>
      <c r="K25" s="204"/>
      <c r="L25" s="72">
        <v>42376</v>
      </c>
      <c r="M25" s="71"/>
      <c r="N25" s="72">
        <v>42408</v>
      </c>
      <c r="O25" s="71"/>
      <c r="P25" s="72">
        <v>42460</v>
      </c>
      <c r="Q25" s="71"/>
      <c r="R25" s="71">
        <v>42461</v>
      </c>
      <c r="S25" s="126"/>
      <c r="T25" s="71">
        <v>42492</v>
      </c>
      <c r="U25" s="71"/>
      <c r="V25" s="72">
        <v>42524</v>
      </c>
      <c r="W25" s="72"/>
      <c r="X25" s="72">
        <v>42555</v>
      </c>
      <c r="Y25" s="72"/>
      <c r="Z25" s="72">
        <v>42587</v>
      </c>
      <c r="AA25" s="72"/>
      <c r="AB25" s="72">
        <v>42619</v>
      </c>
      <c r="AC25" s="72"/>
      <c r="AD25" s="72">
        <v>42650</v>
      </c>
      <c r="AE25" s="72"/>
      <c r="AF25" s="72">
        <v>42682</v>
      </c>
      <c r="AG25" s="72"/>
      <c r="AH25" s="71">
        <v>42713</v>
      </c>
      <c r="AI25" s="157"/>
      <c r="AJ25" s="71">
        <v>42745</v>
      </c>
      <c r="AK25" s="128"/>
      <c r="AL25" s="71">
        <v>42777</v>
      </c>
      <c r="AM25" s="128"/>
      <c r="AN25" s="71">
        <v>42806</v>
      </c>
      <c r="AO25" s="128"/>
      <c r="AP25" s="71">
        <v>42838</v>
      </c>
      <c r="AQ25" s="128"/>
      <c r="AR25" s="71">
        <v>42856</v>
      </c>
      <c r="AS25" s="128"/>
      <c r="AT25" s="71">
        <v>42888</v>
      </c>
      <c r="AU25" s="72"/>
      <c r="AV25" s="72">
        <v>42919</v>
      </c>
      <c r="AW25" s="128"/>
      <c r="AX25" s="71">
        <v>42951</v>
      </c>
      <c r="AY25" s="81"/>
    </row>
    <row r="26" spans="2:51" ht="15" customHeight="1" thickTop="1" x14ac:dyDescent="0.15">
      <c r="B26" s="251" t="s">
        <v>11</v>
      </c>
      <c r="C26" s="252"/>
      <c r="D26" s="252"/>
      <c r="E26" s="253"/>
      <c r="F26" s="229">
        <v>302.85000000000002</v>
      </c>
      <c r="G26" s="230"/>
      <c r="H26" s="230">
        <v>303.41000000000003</v>
      </c>
      <c r="I26" s="230"/>
      <c r="J26" s="230">
        <v>303.5</v>
      </c>
      <c r="K26" s="254"/>
      <c r="L26" s="229">
        <v>304.12</v>
      </c>
      <c r="M26" s="230"/>
      <c r="N26" s="229">
        <v>305.39</v>
      </c>
      <c r="O26" s="230"/>
      <c r="P26" s="229">
        <v>306.79000000000002</v>
      </c>
      <c r="Q26" s="230"/>
      <c r="R26" s="294">
        <v>307.23</v>
      </c>
      <c r="S26" s="295"/>
      <c r="T26" s="294">
        <v>307.20999999999998</v>
      </c>
      <c r="U26" s="294"/>
      <c r="V26" s="82">
        <v>307.10000000000002</v>
      </c>
      <c r="W26" s="201"/>
      <c r="X26" s="82">
        <v>309.58</v>
      </c>
      <c r="Y26" s="201"/>
      <c r="Z26" s="82">
        <v>309.41000000000003</v>
      </c>
      <c r="AA26" s="201"/>
      <c r="AB26" s="82">
        <v>308.91000000000003</v>
      </c>
      <c r="AC26" s="201"/>
      <c r="AD26" s="82">
        <v>308.33999999999997</v>
      </c>
      <c r="AE26" s="201"/>
      <c r="AF26" s="82">
        <v>307.95999999999998</v>
      </c>
      <c r="AG26" s="201"/>
      <c r="AH26" s="82">
        <v>307.99</v>
      </c>
      <c r="AI26" s="309"/>
      <c r="AJ26" s="82">
        <v>308.45999999999998</v>
      </c>
      <c r="AK26" s="325"/>
      <c r="AL26" s="82">
        <v>307.5</v>
      </c>
      <c r="AM26" s="325"/>
      <c r="AN26" s="82">
        <v>306.95999999999998</v>
      </c>
      <c r="AO26" s="325"/>
      <c r="AP26" s="82">
        <v>307.79000000000002</v>
      </c>
      <c r="AQ26" s="325"/>
      <c r="AR26" s="82">
        <v>306.19</v>
      </c>
      <c r="AS26" s="325"/>
      <c r="AT26" s="82">
        <v>305.16000000000003</v>
      </c>
      <c r="AU26" s="201"/>
      <c r="AV26" s="325">
        <v>302.17</v>
      </c>
      <c r="AW26" s="325"/>
      <c r="AX26" s="82">
        <v>303.45</v>
      </c>
      <c r="AY26" s="83"/>
    </row>
    <row r="27" spans="2:51" ht="15" customHeight="1" x14ac:dyDescent="0.15">
      <c r="B27" s="258" t="s">
        <v>61</v>
      </c>
      <c r="C27" s="259"/>
      <c r="D27" s="259"/>
      <c r="E27" s="260"/>
      <c r="F27" s="79" t="s">
        <v>58</v>
      </c>
      <c r="G27" s="78"/>
      <c r="H27" s="78" t="s">
        <v>58</v>
      </c>
      <c r="I27" s="78"/>
      <c r="J27" s="78" t="s">
        <v>58</v>
      </c>
      <c r="K27" s="203"/>
      <c r="L27" s="79">
        <v>1.6E-2</v>
      </c>
      <c r="M27" s="78"/>
      <c r="N27" s="79">
        <v>0.02</v>
      </c>
      <c r="O27" s="78"/>
      <c r="P27" s="79">
        <v>2.4E-2</v>
      </c>
      <c r="Q27" s="78"/>
      <c r="R27" s="78">
        <v>2.7009861273608715E-2</v>
      </c>
      <c r="S27" s="84"/>
      <c r="T27" s="78">
        <v>2.3044390422591432E-2</v>
      </c>
      <c r="U27" s="78"/>
      <c r="V27" s="84">
        <v>2.4E-2</v>
      </c>
      <c r="W27" s="79"/>
      <c r="X27" s="84">
        <v>2.5000000000000001E-2</v>
      </c>
      <c r="Y27" s="79"/>
      <c r="Z27" s="84">
        <v>2.1999999999999999E-2</v>
      </c>
      <c r="AA27" s="79"/>
      <c r="AB27" s="84">
        <v>1.7999999999999999E-2</v>
      </c>
      <c r="AC27" s="79"/>
      <c r="AD27" s="84">
        <v>1.7999999999999999E-2</v>
      </c>
      <c r="AE27" s="79"/>
      <c r="AF27" s="84">
        <v>1.4999999999999999E-2</v>
      </c>
      <c r="AG27" s="79"/>
      <c r="AH27" s="84">
        <v>1.4999999999999999E-2</v>
      </c>
      <c r="AI27" s="310"/>
      <c r="AJ27" s="84">
        <v>1.4E-2</v>
      </c>
      <c r="AK27" s="140"/>
      <c r="AL27" s="84">
        <v>7.0000000000000001E-3</v>
      </c>
      <c r="AM27" s="140"/>
      <c r="AN27" s="84">
        <v>1E-3</v>
      </c>
      <c r="AO27" s="140"/>
      <c r="AP27" s="84">
        <v>2E-3</v>
      </c>
      <c r="AQ27" s="140"/>
      <c r="AR27" s="84">
        <v>-3.0000000000000001E-3</v>
      </c>
      <c r="AS27" s="140"/>
      <c r="AT27" s="84">
        <v>-6.0000000000000001E-3</v>
      </c>
      <c r="AU27" s="79"/>
      <c r="AV27" s="140">
        <v>-2.4E-2</v>
      </c>
      <c r="AW27" s="140"/>
      <c r="AX27" s="84">
        <v>-1.9E-2</v>
      </c>
      <c r="AY27" s="85"/>
    </row>
    <row r="28" spans="2:51" ht="15" customHeight="1" thickBot="1" x14ac:dyDescent="0.2">
      <c r="B28" s="255" t="s">
        <v>62</v>
      </c>
      <c r="C28" s="256"/>
      <c r="D28" s="256"/>
      <c r="E28" s="257"/>
      <c r="F28" s="137">
        <v>-2E-3</v>
      </c>
      <c r="G28" s="187"/>
      <c r="H28" s="131">
        <v>2E-3</v>
      </c>
      <c r="I28" s="187"/>
      <c r="J28" s="131">
        <v>0</v>
      </c>
      <c r="K28" s="293"/>
      <c r="L28" s="137">
        <v>2E-3</v>
      </c>
      <c r="M28" s="187"/>
      <c r="N28" s="137">
        <v>4.0000000000000001E-3</v>
      </c>
      <c r="O28" s="187"/>
      <c r="P28" s="137">
        <v>5.0000000000000001E-3</v>
      </c>
      <c r="Q28" s="187"/>
      <c r="R28" s="131">
        <v>1.4342058085334841E-3</v>
      </c>
      <c r="S28" s="137"/>
      <c r="T28" s="131">
        <v>-6.5097809458847244E-5</v>
      </c>
      <c r="U28" s="187"/>
      <c r="V28" s="131">
        <v>-4.0000000000000002E-4</v>
      </c>
      <c r="W28" s="187"/>
      <c r="X28" s="131">
        <v>8.0000000000000002E-3</v>
      </c>
      <c r="Y28" s="187"/>
      <c r="Z28" s="131">
        <v>-1E-3</v>
      </c>
      <c r="AA28" s="187"/>
      <c r="AB28" s="131">
        <v>-1.6000000000000001E-3</v>
      </c>
      <c r="AC28" s="187"/>
      <c r="AD28" s="131">
        <v>-2E-3</v>
      </c>
      <c r="AE28" s="187"/>
      <c r="AF28" s="131">
        <v>-1E-3</v>
      </c>
      <c r="AG28" s="187"/>
      <c r="AH28" s="131">
        <v>0</v>
      </c>
      <c r="AI28" s="293"/>
      <c r="AJ28" s="131">
        <v>1.5E-3</v>
      </c>
      <c r="AK28" s="137"/>
      <c r="AL28" s="131">
        <v>-3.0999999999999999E-3</v>
      </c>
      <c r="AM28" s="137"/>
      <c r="AN28" s="131">
        <v>-2E-3</v>
      </c>
      <c r="AO28" s="137"/>
      <c r="AP28" s="131">
        <v>3.0000000000000001E-3</v>
      </c>
      <c r="AQ28" s="137"/>
      <c r="AR28" s="131">
        <v>-5.1999999999999998E-3</v>
      </c>
      <c r="AS28" s="137"/>
      <c r="AT28" s="86">
        <v>-3.0000000000000001E-3</v>
      </c>
      <c r="AU28" s="210"/>
      <c r="AV28" s="91">
        <v>-1E-3</v>
      </c>
      <c r="AW28" s="91"/>
      <c r="AX28" s="86">
        <v>4.0000000000000001E-3</v>
      </c>
      <c r="AY28" s="47"/>
    </row>
    <row r="29" spans="2:51" ht="15" customHeight="1" x14ac:dyDescent="0.15">
      <c r="B29" s="244" t="s">
        <v>69</v>
      </c>
      <c r="C29" s="244"/>
      <c r="D29" s="3" t="s">
        <v>68</v>
      </c>
      <c r="AB29" s="193"/>
      <c r="AC29" s="193"/>
    </row>
    <row r="30" spans="2:51" ht="15" customHeight="1" x14ac:dyDescent="0.15">
      <c r="B30" s="244" t="s">
        <v>4</v>
      </c>
      <c r="C30" s="244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2:51" ht="15" customHeight="1" x14ac:dyDescent="0.15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2:51" ht="15" customHeight="1" x14ac:dyDescent="0.15">
      <c r="N32" s="26"/>
    </row>
    <row r="33" spans="2:51" ht="15" customHeight="1" x14ac:dyDescent="0.15">
      <c r="B33" s="5" t="s">
        <v>6</v>
      </c>
      <c r="AS33" s="18"/>
    </row>
    <row r="34" spans="2:51" ht="15" customHeight="1" thickBot="1" x14ac:dyDescent="0.2">
      <c r="B34" s="5"/>
      <c r="AT34" s="35"/>
      <c r="AU34" s="35"/>
      <c r="AY34" s="18" t="s">
        <v>5</v>
      </c>
    </row>
    <row r="35" spans="2:51" ht="15" customHeight="1" thickBot="1" x14ac:dyDescent="0.2">
      <c r="B35" s="248"/>
      <c r="C35" s="249"/>
      <c r="D35" s="249"/>
      <c r="E35" s="250"/>
      <c r="F35" s="128">
        <v>42373</v>
      </c>
      <c r="G35" s="72"/>
      <c r="H35" s="128">
        <v>42405</v>
      </c>
      <c r="I35" s="72"/>
      <c r="J35" s="128">
        <v>42460</v>
      </c>
      <c r="K35" s="72"/>
      <c r="L35" s="128">
        <v>42461</v>
      </c>
      <c r="M35" s="72"/>
      <c r="N35" s="128">
        <v>42492</v>
      </c>
      <c r="O35" s="72"/>
      <c r="P35" s="128">
        <v>42524</v>
      </c>
      <c r="Q35" s="72"/>
      <c r="R35" s="128">
        <v>42555</v>
      </c>
      <c r="S35" s="72"/>
      <c r="T35" s="128">
        <v>42587</v>
      </c>
      <c r="U35" s="72"/>
      <c r="V35" s="128">
        <v>42619</v>
      </c>
      <c r="W35" s="72"/>
      <c r="X35" s="128">
        <v>42650</v>
      </c>
      <c r="Y35" s="72"/>
      <c r="Z35" s="128">
        <v>42682</v>
      </c>
      <c r="AA35" s="128"/>
      <c r="AB35" s="126">
        <v>42713</v>
      </c>
      <c r="AC35" s="157"/>
      <c r="AD35" s="38" t="s">
        <v>80</v>
      </c>
      <c r="AE35" s="39"/>
      <c r="AF35" s="301">
        <v>42736</v>
      </c>
      <c r="AG35" s="128"/>
      <c r="AH35" s="126">
        <v>42768</v>
      </c>
      <c r="AI35" s="128"/>
      <c r="AJ35" s="126">
        <v>42797</v>
      </c>
      <c r="AK35" s="128"/>
      <c r="AL35" s="126">
        <v>42829</v>
      </c>
      <c r="AM35" s="128"/>
      <c r="AN35" s="126">
        <v>42860</v>
      </c>
      <c r="AO35" s="128"/>
      <c r="AP35" s="126">
        <v>42892</v>
      </c>
      <c r="AQ35" s="72"/>
      <c r="AR35" s="128">
        <v>42923</v>
      </c>
      <c r="AS35" s="128"/>
      <c r="AT35" s="48">
        <v>42955</v>
      </c>
      <c r="AU35" s="60"/>
      <c r="AV35" s="48">
        <v>42986</v>
      </c>
      <c r="AW35" s="49"/>
      <c r="AX35" s="116" t="s">
        <v>85</v>
      </c>
      <c r="AY35" s="39"/>
    </row>
    <row r="36" spans="2:51" ht="15" customHeight="1" thickTop="1" x14ac:dyDescent="0.15">
      <c r="B36" s="251" t="s">
        <v>17</v>
      </c>
      <c r="C36" s="252"/>
      <c r="D36" s="252"/>
      <c r="E36" s="253"/>
      <c r="F36" s="232">
        <v>4511</v>
      </c>
      <c r="G36" s="288"/>
      <c r="H36" s="232">
        <v>5481</v>
      </c>
      <c r="I36" s="288"/>
      <c r="J36" s="232">
        <v>6013</v>
      </c>
      <c r="K36" s="233"/>
      <c r="L36" s="190">
        <v>5724</v>
      </c>
      <c r="M36" s="198"/>
      <c r="N36" s="190">
        <v>5728</v>
      </c>
      <c r="O36" s="190"/>
      <c r="P36" s="197">
        <v>5706</v>
      </c>
      <c r="Q36" s="198"/>
      <c r="R36" s="190">
        <v>5583</v>
      </c>
      <c r="S36" s="190"/>
      <c r="T36" s="197">
        <v>5230</v>
      </c>
      <c r="U36" s="198"/>
      <c r="V36" s="190">
        <v>5083</v>
      </c>
      <c r="W36" s="190"/>
      <c r="X36" s="197">
        <v>7917</v>
      </c>
      <c r="Y36" s="190"/>
      <c r="Z36" s="197">
        <v>4479</v>
      </c>
      <c r="AA36" s="198"/>
      <c r="AB36" s="190">
        <v>5245</v>
      </c>
      <c r="AC36" s="191"/>
      <c r="AD36" s="188">
        <f>F36+H36+J36+L36+N36+P36+R36+T36+V36+X36+Z36+AB36</f>
        <v>66700</v>
      </c>
      <c r="AE36" s="189"/>
      <c r="AF36" s="307">
        <v>4028</v>
      </c>
      <c r="AG36" s="138"/>
      <c r="AH36" s="94">
        <v>4740</v>
      </c>
      <c r="AI36" s="138"/>
      <c r="AJ36" s="94">
        <v>5462</v>
      </c>
      <c r="AK36" s="138"/>
      <c r="AL36" s="94">
        <v>4656</v>
      </c>
      <c r="AM36" s="138"/>
      <c r="AN36" s="94">
        <v>5667</v>
      </c>
      <c r="AO36" s="138"/>
      <c r="AP36" s="94">
        <v>4734</v>
      </c>
      <c r="AQ36" s="330"/>
      <c r="AR36" s="338">
        <v>4494</v>
      </c>
      <c r="AS36" s="138"/>
      <c r="AT36" s="94">
        <v>4432</v>
      </c>
      <c r="AU36" s="138"/>
      <c r="AV36" s="94">
        <v>4301</v>
      </c>
      <c r="AW36" s="95"/>
      <c r="AX36" s="338">
        <v>42514</v>
      </c>
      <c r="AY36" s="189"/>
    </row>
    <row r="37" spans="2:51" ht="15" customHeight="1" thickBot="1" x14ac:dyDescent="0.2">
      <c r="B37" s="262" t="s">
        <v>16</v>
      </c>
      <c r="C37" s="263"/>
      <c r="D37" s="263"/>
      <c r="E37" s="264"/>
      <c r="F37" s="210">
        <v>5.7000000000000002E-2</v>
      </c>
      <c r="G37" s="108"/>
      <c r="H37" s="210">
        <v>0.157</v>
      </c>
      <c r="I37" s="108"/>
      <c r="J37" s="210">
        <v>2.1999999999999999E-2</v>
      </c>
      <c r="K37" s="108"/>
      <c r="L37" s="108">
        <v>0.155</v>
      </c>
      <c r="M37" s="86"/>
      <c r="N37" s="108">
        <v>1.4E-2</v>
      </c>
      <c r="O37" s="108"/>
      <c r="P37" s="210">
        <v>5.5E-2</v>
      </c>
      <c r="Q37" s="86"/>
      <c r="R37" s="96">
        <v>4.1000000000000002E-2</v>
      </c>
      <c r="S37" s="96"/>
      <c r="T37" s="210">
        <v>0.124</v>
      </c>
      <c r="U37" s="86"/>
      <c r="V37" s="96">
        <v>-8.0000000000000002E-3</v>
      </c>
      <c r="W37" s="96"/>
      <c r="X37" s="210">
        <v>-0.11899999999999999</v>
      </c>
      <c r="Y37" s="108"/>
      <c r="Z37" s="210">
        <v>-4.0000000000000001E-3</v>
      </c>
      <c r="AA37" s="86"/>
      <c r="AB37" s="108">
        <v>6.0000000000000001E-3</v>
      </c>
      <c r="AC37" s="192"/>
      <c r="AD37" s="296">
        <v>0.03</v>
      </c>
      <c r="AE37" s="297"/>
      <c r="AF37" s="308">
        <v>-0.107</v>
      </c>
      <c r="AG37" s="96"/>
      <c r="AH37" s="121">
        <v>-0.13500000000000001</v>
      </c>
      <c r="AI37" s="139"/>
      <c r="AJ37" s="96">
        <v>-9.1999999999999998E-2</v>
      </c>
      <c r="AK37" s="139"/>
      <c r="AL37" s="96">
        <v>-0.187</v>
      </c>
      <c r="AM37" s="139"/>
      <c r="AN37" s="96">
        <v>-1.0999999999999999E-2</v>
      </c>
      <c r="AO37" s="139"/>
      <c r="AP37" s="96">
        <v>-0.17</v>
      </c>
      <c r="AQ37" s="96"/>
      <c r="AR37" s="121">
        <v>-0.19500000000000001</v>
      </c>
      <c r="AS37" s="139"/>
      <c r="AT37" s="96">
        <v>-0.153</v>
      </c>
      <c r="AU37" s="139"/>
      <c r="AV37" s="96">
        <v>-0.154</v>
      </c>
      <c r="AW37" s="97"/>
      <c r="AX37" s="210">
        <v>-0.13300000000000001</v>
      </c>
      <c r="AY37" s="297"/>
    </row>
    <row r="38" spans="2:51" ht="15" customHeight="1" x14ac:dyDescent="0.15">
      <c r="B38" s="244" t="s">
        <v>4</v>
      </c>
      <c r="C38" s="244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51" ht="15" customHeight="1" x14ac:dyDescent="0.15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51" ht="15" customHeight="1" x14ac:dyDescent="0.15">
      <c r="B40" s="2"/>
      <c r="C40" s="2"/>
      <c r="D40" s="3"/>
      <c r="AI40" s="26"/>
    </row>
    <row r="41" spans="2:51" ht="15" customHeight="1" x14ac:dyDescent="0.15">
      <c r="B41" s="5" t="s">
        <v>13</v>
      </c>
      <c r="AS41" s="18"/>
    </row>
    <row r="42" spans="2:51" ht="15" customHeight="1" thickBot="1" x14ac:dyDescent="0.2">
      <c r="B42" s="5"/>
      <c r="AT42" s="35"/>
      <c r="AU42" s="35"/>
      <c r="AY42" s="18" t="s">
        <v>2</v>
      </c>
    </row>
    <row r="43" spans="2:51" ht="15" customHeight="1" thickBot="1" x14ac:dyDescent="0.2">
      <c r="B43" s="248"/>
      <c r="C43" s="249"/>
      <c r="D43" s="249"/>
      <c r="E43" s="250"/>
      <c r="F43" s="128">
        <v>42373</v>
      </c>
      <c r="G43" s="72"/>
      <c r="H43" s="128">
        <v>42405</v>
      </c>
      <c r="I43" s="72"/>
      <c r="J43" s="128">
        <v>42460</v>
      </c>
      <c r="K43" s="72"/>
      <c r="L43" s="128">
        <v>42461</v>
      </c>
      <c r="M43" s="72"/>
      <c r="N43" s="128">
        <v>42492</v>
      </c>
      <c r="O43" s="72"/>
      <c r="P43" s="128">
        <v>42524</v>
      </c>
      <c r="Q43" s="72"/>
      <c r="R43" s="128">
        <v>42555</v>
      </c>
      <c r="S43" s="72"/>
      <c r="T43" s="128">
        <v>42587</v>
      </c>
      <c r="U43" s="72"/>
      <c r="V43" s="128">
        <v>42619</v>
      </c>
      <c r="W43" s="72"/>
      <c r="X43" s="128">
        <v>42650</v>
      </c>
      <c r="Y43" s="128"/>
      <c r="Z43" s="126">
        <v>42682</v>
      </c>
      <c r="AA43" s="128"/>
      <c r="AB43" s="126">
        <v>42713</v>
      </c>
      <c r="AC43" s="157"/>
      <c r="AD43" s="38" t="s">
        <v>80</v>
      </c>
      <c r="AE43" s="39"/>
      <c r="AF43" s="301">
        <v>42736</v>
      </c>
      <c r="AG43" s="72"/>
      <c r="AH43" s="126">
        <v>42768</v>
      </c>
      <c r="AI43" s="128"/>
      <c r="AJ43" s="126">
        <v>42797</v>
      </c>
      <c r="AK43" s="128"/>
      <c r="AL43" s="126">
        <v>42829</v>
      </c>
      <c r="AM43" s="128"/>
      <c r="AN43" s="126">
        <v>42860</v>
      </c>
      <c r="AO43" s="72"/>
      <c r="AP43" s="128">
        <v>42892</v>
      </c>
      <c r="AQ43" s="128"/>
      <c r="AR43" s="126">
        <v>42923</v>
      </c>
      <c r="AS43" s="128"/>
      <c r="AT43" s="48">
        <v>42955</v>
      </c>
      <c r="AU43" s="60"/>
      <c r="AV43" s="48">
        <v>42987</v>
      </c>
      <c r="AW43" s="49"/>
      <c r="AX43" s="38" t="s">
        <v>86</v>
      </c>
      <c r="AY43" s="39"/>
    </row>
    <row r="44" spans="2:51" ht="15" customHeight="1" thickTop="1" thickBot="1" x14ac:dyDescent="0.2">
      <c r="B44" s="271" t="s">
        <v>29</v>
      </c>
      <c r="C44" s="272"/>
      <c r="D44" s="272"/>
      <c r="E44" s="273"/>
      <c r="F44" s="93">
        <v>-782.94599999999991</v>
      </c>
      <c r="G44" s="231"/>
      <c r="H44" s="92">
        <v>-744.01099999999997</v>
      </c>
      <c r="I44" s="231"/>
      <c r="J44" s="93">
        <v>-950.88800000000003</v>
      </c>
      <c r="K44" s="93"/>
      <c r="L44" s="92">
        <v>-843.45</v>
      </c>
      <c r="M44" s="93"/>
      <c r="N44" s="92">
        <v>-971.89199999999994</v>
      </c>
      <c r="O44" s="231"/>
      <c r="P44" s="93">
        <v>-939</v>
      </c>
      <c r="Q44" s="93"/>
      <c r="R44" s="92">
        <f>R45-R47</f>
        <v>-918.41600000000005</v>
      </c>
      <c r="S44" s="231"/>
      <c r="T44" s="92">
        <f>T45-T47</f>
        <v>-1013.6699999999998</v>
      </c>
      <c r="U44" s="231"/>
      <c r="V44" s="92">
        <f>V45-V47</f>
        <v>-893.33299999999997</v>
      </c>
      <c r="W44" s="231"/>
      <c r="X44" s="93">
        <f>X45-X47</f>
        <v>-1032.1880000000001</v>
      </c>
      <c r="Y44" s="93"/>
      <c r="Z44" s="92">
        <f>Z45-Z47</f>
        <v>-961.38900000000001</v>
      </c>
      <c r="AA44" s="93"/>
      <c r="AB44" s="92">
        <v>-1009.64</v>
      </c>
      <c r="AC44" s="194"/>
      <c r="AD44" s="195">
        <v>-11060.829000000002</v>
      </c>
      <c r="AE44" s="196"/>
      <c r="AF44" s="305">
        <f>AF45-AF47</f>
        <v>-894.14300000000003</v>
      </c>
      <c r="AG44" s="93"/>
      <c r="AH44" s="92">
        <f>AH45-AH47</f>
        <v>-698.30599999999993</v>
      </c>
      <c r="AI44" s="93"/>
      <c r="AJ44" s="92">
        <f>AJ45-AJ47</f>
        <v>-1168.1130000000001</v>
      </c>
      <c r="AK44" s="93"/>
      <c r="AL44" s="92">
        <f>AL45-AL47</f>
        <v>-836.97</v>
      </c>
      <c r="AM44" s="93"/>
      <c r="AN44" s="92">
        <f>AN45-AN47</f>
        <v>-1048.259</v>
      </c>
      <c r="AO44" s="231"/>
      <c r="AP44" s="93">
        <f>AP45-AP47</f>
        <v>-1005.6500000000001</v>
      </c>
      <c r="AQ44" s="93"/>
      <c r="AR44" s="92">
        <f>AR45-AR47</f>
        <v>-968.06200000000001</v>
      </c>
      <c r="AS44" s="93"/>
      <c r="AT44" s="92">
        <v>-1069</v>
      </c>
      <c r="AU44" s="93"/>
      <c r="AV44" s="92">
        <v>-1025</v>
      </c>
      <c r="AW44" s="93"/>
      <c r="AX44" s="357">
        <f>AX45-AX47</f>
        <v>-8713.3450000000012</v>
      </c>
      <c r="AY44" s="358"/>
    </row>
    <row r="45" spans="2:51" ht="15" customHeight="1" thickTop="1" x14ac:dyDescent="0.15">
      <c r="B45" s="279" t="s">
        <v>30</v>
      </c>
      <c r="C45" s="280"/>
      <c r="D45" s="280"/>
      <c r="E45" s="281"/>
      <c r="F45" s="234">
        <v>45.984000000000002</v>
      </c>
      <c r="G45" s="212"/>
      <c r="H45" s="211">
        <v>50.392000000000003</v>
      </c>
      <c r="I45" s="212"/>
      <c r="J45" s="90">
        <v>48.39</v>
      </c>
      <c r="K45" s="90"/>
      <c r="L45" s="89">
        <v>52.683999999999997</v>
      </c>
      <c r="M45" s="90"/>
      <c r="N45" s="89">
        <v>67.409000000000006</v>
      </c>
      <c r="O45" s="214"/>
      <c r="P45" s="90">
        <v>58.753</v>
      </c>
      <c r="Q45" s="90"/>
      <c r="R45" s="89">
        <v>58.39</v>
      </c>
      <c r="S45" s="214"/>
      <c r="T45" s="89">
        <v>55.45</v>
      </c>
      <c r="U45" s="214"/>
      <c r="V45" s="89">
        <v>55.15</v>
      </c>
      <c r="W45" s="214"/>
      <c r="X45" s="90">
        <v>47.706000000000003</v>
      </c>
      <c r="Y45" s="90"/>
      <c r="Z45" s="89">
        <v>50.463000000000001</v>
      </c>
      <c r="AA45" s="90"/>
      <c r="AB45" s="89">
        <v>45.378</v>
      </c>
      <c r="AC45" s="154"/>
      <c r="AD45" s="179">
        <v>636.149</v>
      </c>
      <c r="AE45" s="180"/>
      <c r="AF45" s="304">
        <v>48.021000000000001</v>
      </c>
      <c r="AG45" s="90"/>
      <c r="AH45" s="89">
        <v>46.335000000000001</v>
      </c>
      <c r="AI45" s="90"/>
      <c r="AJ45" s="89">
        <v>59.701000000000001</v>
      </c>
      <c r="AK45" s="90"/>
      <c r="AL45" s="89">
        <v>58.509</v>
      </c>
      <c r="AM45" s="90"/>
      <c r="AN45" s="89">
        <v>64.27</v>
      </c>
      <c r="AO45" s="214"/>
      <c r="AP45" s="90">
        <v>57.057000000000002</v>
      </c>
      <c r="AQ45" s="90"/>
      <c r="AR45" s="89">
        <v>53.47</v>
      </c>
      <c r="AS45" s="90"/>
      <c r="AT45" s="89">
        <v>62.337000000000003</v>
      </c>
      <c r="AU45" s="90"/>
      <c r="AV45" s="89">
        <v>56.512999999999998</v>
      </c>
      <c r="AW45" s="90"/>
      <c r="AX45" s="104">
        <f>AF45+AH45+AJ45+AL45+AN45+AP45+AR45+AT45+AV45</f>
        <v>506.21299999999991</v>
      </c>
      <c r="AY45" s="105"/>
    </row>
    <row r="46" spans="2:51" ht="15" customHeight="1" thickBot="1" x14ac:dyDescent="0.2">
      <c r="B46" s="235" t="s">
        <v>25</v>
      </c>
      <c r="C46" s="236"/>
      <c r="D46" s="236"/>
      <c r="E46" s="237"/>
      <c r="F46" s="70">
        <f>-0.111</f>
        <v>-0.111</v>
      </c>
      <c r="G46" s="177"/>
      <c r="H46" s="56">
        <v>-0.05</v>
      </c>
      <c r="I46" s="177"/>
      <c r="J46" s="70">
        <v>-0.23899999999999999</v>
      </c>
      <c r="K46" s="70"/>
      <c r="L46" s="56">
        <v>-8.4000000000000005E-2</v>
      </c>
      <c r="M46" s="70"/>
      <c r="N46" s="56">
        <v>6.6000000000000003E-2</v>
      </c>
      <c r="O46" s="177"/>
      <c r="P46" s="70">
        <v>-0.02</v>
      </c>
      <c r="Q46" s="70"/>
      <c r="R46" s="56">
        <v>-9.4E-2</v>
      </c>
      <c r="S46" s="177"/>
      <c r="T46" s="56">
        <v>-0.11</v>
      </c>
      <c r="U46" s="177"/>
      <c r="V46" s="56">
        <v>-8.5000000000000006E-2</v>
      </c>
      <c r="W46" s="177"/>
      <c r="X46" s="70">
        <v>-0.26700000000000002</v>
      </c>
      <c r="Y46" s="70"/>
      <c r="Z46" s="56">
        <v>3.6999999999999998E-2</v>
      </c>
      <c r="AA46" s="70"/>
      <c r="AB46" s="56">
        <v>-1E-3</v>
      </c>
      <c r="AC46" s="183"/>
      <c r="AD46" s="205">
        <v>-8.5000000000000006E-2</v>
      </c>
      <c r="AE46" s="206"/>
      <c r="AF46" s="306">
        <v>4.3999999999999997E-2</v>
      </c>
      <c r="AG46" s="70"/>
      <c r="AH46" s="56">
        <v>-8.1000000000000003E-2</v>
      </c>
      <c r="AI46" s="70"/>
      <c r="AJ46" s="56">
        <v>0.23400000000000001</v>
      </c>
      <c r="AK46" s="70"/>
      <c r="AL46" s="56">
        <v>0.111</v>
      </c>
      <c r="AM46" s="70"/>
      <c r="AN46" s="56">
        <v>-4.7E-2</v>
      </c>
      <c r="AO46" s="177"/>
      <c r="AP46" s="70">
        <v>-2.9000000000000001E-2</v>
      </c>
      <c r="AQ46" s="70"/>
      <c r="AR46" s="56">
        <v>-8.4000000000000005E-2</v>
      </c>
      <c r="AS46" s="70"/>
      <c r="AT46" s="56">
        <v>0.124</v>
      </c>
      <c r="AU46" s="70"/>
      <c r="AV46" s="56">
        <v>2.5000000000000001E-2</v>
      </c>
      <c r="AW46" s="70"/>
      <c r="AX46" s="359">
        <v>2.8000000000000001E-2</v>
      </c>
      <c r="AY46" s="162"/>
    </row>
    <row r="47" spans="2:51" ht="15" customHeight="1" thickTop="1" x14ac:dyDescent="0.15">
      <c r="B47" s="279" t="s">
        <v>31</v>
      </c>
      <c r="C47" s="280"/>
      <c r="D47" s="280"/>
      <c r="E47" s="281"/>
      <c r="F47" s="90">
        <v>828.93</v>
      </c>
      <c r="G47" s="214"/>
      <c r="H47" s="89">
        <v>794.40300000000002</v>
      </c>
      <c r="I47" s="214"/>
      <c r="J47" s="90">
        <v>999.27800000000002</v>
      </c>
      <c r="K47" s="90"/>
      <c r="L47" s="89">
        <v>896.13400000000001</v>
      </c>
      <c r="M47" s="90"/>
      <c r="N47" s="89">
        <v>1039.3009999999999</v>
      </c>
      <c r="O47" s="214"/>
      <c r="P47" s="90">
        <v>997.75900000000001</v>
      </c>
      <c r="Q47" s="90"/>
      <c r="R47" s="89">
        <v>976.80600000000004</v>
      </c>
      <c r="S47" s="214"/>
      <c r="T47" s="89">
        <v>1069.1199999999999</v>
      </c>
      <c r="U47" s="214"/>
      <c r="V47" s="89">
        <v>948.48299999999995</v>
      </c>
      <c r="W47" s="214"/>
      <c r="X47" s="90">
        <v>1079.894</v>
      </c>
      <c r="Y47" s="90"/>
      <c r="Z47" s="89">
        <v>1011.852</v>
      </c>
      <c r="AA47" s="90"/>
      <c r="AB47" s="89">
        <v>1055.018</v>
      </c>
      <c r="AC47" s="154"/>
      <c r="AD47" s="179">
        <v>11696.978000000001</v>
      </c>
      <c r="AE47" s="180"/>
      <c r="AF47" s="304">
        <v>942.16399999999999</v>
      </c>
      <c r="AG47" s="90"/>
      <c r="AH47" s="89">
        <v>744.64099999999996</v>
      </c>
      <c r="AI47" s="90"/>
      <c r="AJ47" s="89">
        <v>1227.8140000000001</v>
      </c>
      <c r="AK47" s="90"/>
      <c r="AL47" s="89">
        <v>895.47900000000004</v>
      </c>
      <c r="AM47" s="90"/>
      <c r="AN47" s="89">
        <v>1112.529</v>
      </c>
      <c r="AO47" s="214"/>
      <c r="AP47" s="90">
        <v>1062.7070000000001</v>
      </c>
      <c r="AQ47" s="90"/>
      <c r="AR47" s="89">
        <v>1021.532</v>
      </c>
      <c r="AS47" s="90"/>
      <c r="AT47" s="89">
        <v>1131.2449999999999</v>
      </c>
      <c r="AU47" s="90"/>
      <c r="AV47" s="89">
        <v>1081.4469999999999</v>
      </c>
      <c r="AW47" s="90"/>
      <c r="AX47" s="104">
        <f>AF47+AH47+AJ47+AL47+AN47+AP47+AR47+AT47+AV47</f>
        <v>9219.5580000000009</v>
      </c>
      <c r="AY47" s="105"/>
    </row>
    <row r="48" spans="2:51" ht="15" customHeight="1" thickBot="1" x14ac:dyDescent="0.2">
      <c r="B48" s="241" t="s">
        <v>23</v>
      </c>
      <c r="C48" s="242"/>
      <c r="D48" s="242"/>
      <c r="E48" s="243"/>
      <c r="F48" s="91">
        <v>-0.187</v>
      </c>
      <c r="G48" s="210"/>
      <c r="H48" s="86">
        <v>-0.13900000000000001</v>
      </c>
      <c r="I48" s="210"/>
      <c r="J48" s="91">
        <v>-0.03</v>
      </c>
      <c r="K48" s="91"/>
      <c r="L48" s="86">
        <v>2.9000000000000001E-2</v>
      </c>
      <c r="M48" s="91"/>
      <c r="N48" s="86">
        <v>0.1</v>
      </c>
      <c r="O48" s="210"/>
      <c r="P48" s="91">
        <v>-1.0999999999999999E-2</v>
      </c>
      <c r="Q48" s="91"/>
      <c r="R48" s="54">
        <v>-7.2999999999999995E-2</v>
      </c>
      <c r="S48" s="159"/>
      <c r="T48" s="86">
        <v>6.3E-2</v>
      </c>
      <c r="U48" s="210"/>
      <c r="V48" s="86">
        <v>-0.106</v>
      </c>
      <c r="W48" s="210"/>
      <c r="X48" s="91">
        <v>-0.1</v>
      </c>
      <c r="Y48" s="91"/>
      <c r="Z48" s="86">
        <v>5.2999999999999999E-2</v>
      </c>
      <c r="AA48" s="91"/>
      <c r="AB48" s="54">
        <v>0</v>
      </c>
      <c r="AC48" s="147"/>
      <c r="AD48" s="181">
        <v>-3.5999999999999997E-2</v>
      </c>
      <c r="AE48" s="182"/>
      <c r="AF48" s="300">
        <v>0.13700000000000001</v>
      </c>
      <c r="AG48" s="91"/>
      <c r="AH48" s="86">
        <v>-6.3E-2</v>
      </c>
      <c r="AI48" s="91"/>
      <c r="AJ48" s="86">
        <v>0.22900000000000001</v>
      </c>
      <c r="AK48" s="91"/>
      <c r="AL48" s="86">
        <v>-1E-3</v>
      </c>
      <c r="AM48" s="91"/>
      <c r="AN48" s="86">
        <v>7.0000000000000007E-2</v>
      </c>
      <c r="AO48" s="210"/>
      <c r="AP48" s="91">
        <f>0.065</f>
        <v>6.5000000000000002E-2</v>
      </c>
      <c r="AQ48" s="91"/>
      <c r="AR48" s="86">
        <v>4.5999999999999999E-2</v>
      </c>
      <c r="AS48" s="91"/>
      <c r="AT48" s="86">
        <v>5.8000000000000003E-2</v>
      </c>
      <c r="AU48" s="91"/>
      <c r="AV48" s="86">
        <v>0.14000000000000001</v>
      </c>
      <c r="AW48" s="91"/>
      <c r="AX48" s="46">
        <v>7.8E-2</v>
      </c>
      <c r="AY48" s="47"/>
    </row>
    <row r="49" spans="2:51" ht="15" customHeight="1" x14ac:dyDescent="0.15">
      <c r="B49" s="244" t="s">
        <v>4</v>
      </c>
      <c r="C49" s="244"/>
      <c r="D49" s="3" t="s">
        <v>10</v>
      </c>
      <c r="O49" s="7"/>
      <c r="P49" s="8"/>
      <c r="Q49" s="8"/>
      <c r="R49" s="8"/>
      <c r="S49" s="8"/>
      <c r="T49" s="8"/>
      <c r="U49" s="8"/>
      <c r="AT49" s="36"/>
      <c r="AU49" s="36"/>
    </row>
    <row r="50" spans="2:51" ht="15" customHeight="1" x14ac:dyDescent="0.15">
      <c r="B50" s="2"/>
      <c r="C50" s="2"/>
      <c r="D50" s="3"/>
      <c r="O50" s="7"/>
      <c r="P50" s="8"/>
      <c r="Q50" s="8"/>
      <c r="R50" s="8"/>
      <c r="S50" s="8"/>
      <c r="T50" s="8"/>
      <c r="U50" s="8"/>
    </row>
    <row r="51" spans="2:51" ht="15" customHeight="1" x14ac:dyDescent="0.15">
      <c r="B51" s="2"/>
      <c r="C51" s="2"/>
      <c r="D51" s="3"/>
    </row>
    <row r="52" spans="2:51" ht="15" customHeight="1" x14ac:dyDescent="0.15">
      <c r="B52" s="5" t="s">
        <v>14</v>
      </c>
      <c r="AE52" s="26"/>
      <c r="AS52" s="18"/>
    </row>
    <row r="53" spans="2:51" ht="15" customHeight="1" thickBot="1" x14ac:dyDescent="0.2">
      <c r="B53" s="5"/>
      <c r="AE53" s="26"/>
      <c r="AW53" s="18"/>
      <c r="AY53" s="18" t="s">
        <v>2</v>
      </c>
    </row>
    <row r="54" spans="2:51" ht="15" customHeight="1" thickBot="1" x14ac:dyDescent="0.2">
      <c r="B54" s="248"/>
      <c r="C54" s="249"/>
      <c r="D54" s="249"/>
      <c r="E54" s="250"/>
      <c r="F54" s="128">
        <v>42373</v>
      </c>
      <c r="G54" s="72"/>
      <c r="H54" s="128">
        <v>42405</v>
      </c>
      <c r="I54" s="72"/>
      <c r="J54" s="128">
        <v>42460</v>
      </c>
      <c r="K54" s="72"/>
      <c r="L54" s="128">
        <v>42461</v>
      </c>
      <c r="M54" s="128"/>
      <c r="N54" s="126">
        <v>42492</v>
      </c>
      <c r="O54" s="72"/>
      <c r="P54" s="128">
        <v>42524</v>
      </c>
      <c r="Q54" s="72"/>
      <c r="R54" s="128">
        <v>42555</v>
      </c>
      <c r="S54" s="72"/>
      <c r="T54" s="128">
        <v>42587</v>
      </c>
      <c r="U54" s="72"/>
      <c r="V54" s="128">
        <v>42619</v>
      </c>
      <c r="W54" s="72"/>
      <c r="X54" s="128">
        <v>42650</v>
      </c>
      <c r="Y54" s="72"/>
      <c r="Z54" s="126">
        <v>42682</v>
      </c>
      <c r="AA54" s="72"/>
      <c r="AB54" s="126">
        <v>42713</v>
      </c>
      <c r="AC54" s="157"/>
      <c r="AD54" s="38" t="s">
        <v>80</v>
      </c>
      <c r="AE54" s="39"/>
      <c r="AF54" s="301">
        <v>42736</v>
      </c>
      <c r="AG54" s="128"/>
      <c r="AH54" s="126">
        <v>42768</v>
      </c>
      <c r="AI54" s="128"/>
      <c r="AJ54" s="126">
        <v>42797</v>
      </c>
      <c r="AK54" s="128"/>
      <c r="AL54" s="126">
        <v>42829</v>
      </c>
      <c r="AM54" s="128"/>
      <c r="AN54" s="126">
        <v>42860</v>
      </c>
      <c r="AO54" s="72"/>
      <c r="AP54" s="128">
        <v>42892</v>
      </c>
      <c r="AQ54" s="128"/>
      <c r="AR54" s="126">
        <v>42923</v>
      </c>
      <c r="AS54" s="72"/>
      <c r="AT54" s="60">
        <v>42955</v>
      </c>
      <c r="AU54" s="61"/>
      <c r="AV54" s="60">
        <v>42987</v>
      </c>
      <c r="AW54" s="61"/>
      <c r="AX54" s="38" t="s">
        <v>86</v>
      </c>
      <c r="AY54" s="39"/>
    </row>
    <row r="55" spans="2:51" ht="15" customHeight="1" thickTop="1" x14ac:dyDescent="0.15">
      <c r="B55" s="238" t="s">
        <v>28</v>
      </c>
      <c r="C55" s="239"/>
      <c r="D55" s="239"/>
      <c r="E55" s="240"/>
      <c r="F55" s="175">
        <v>1192.0809999999999</v>
      </c>
      <c r="G55" s="178"/>
      <c r="H55" s="175">
        <v>1339.691</v>
      </c>
      <c r="I55" s="178"/>
      <c r="J55" s="175">
        <v>1670.123</v>
      </c>
      <c r="K55" s="175"/>
      <c r="L55" s="152">
        <v>1524.5949999999998</v>
      </c>
      <c r="M55" s="175"/>
      <c r="N55" s="152">
        <v>1863.4870000000001</v>
      </c>
      <c r="O55" s="178"/>
      <c r="P55" s="152">
        <v>1755</v>
      </c>
      <c r="Q55" s="178"/>
      <c r="R55" s="152">
        <f>R57+R59</f>
        <v>1656.3130000000001</v>
      </c>
      <c r="S55" s="178"/>
      <c r="T55" s="152">
        <f>T57+T59</f>
        <v>1853.723</v>
      </c>
      <c r="U55" s="178"/>
      <c r="V55" s="152">
        <f>V57+V59</f>
        <v>1908.492</v>
      </c>
      <c r="W55" s="178"/>
      <c r="X55" s="152">
        <f>X57+X59</f>
        <v>1971.6510000000001</v>
      </c>
      <c r="Y55" s="175"/>
      <c r="Z55" s="152">
        <f>Z57+Z59</f>
        <v>1582.826</v>
      </c>
      <c r="AA55" s="175"/>
      <c r="AB55" s="152">
        <v>1337.46</v>
      </c>
      <c r="AC55" s="153"/>
      <c r="AD55" s="100">
        <v>19655.577000000001</v>
      </c>
      <c r="AE55" s="101"/>
      <c r="AF55" s="302">
        <f>AF57+AF59</f>
        <v>1378.4169999999999</v>
      </c>
      <c r="AG55" s="303"/>
      <c r="AH55" s="122">
        <f>AH57+AH59</f>
        <v>1742.2939999999999</v>
      </c>
      <c r="AI55" s="123"/>
      <c r="AJ55" s="122">
        <f>AJ57+AJ59</f>
        <v>1649.6219999999998</v>
      </c>
      <c r="AK55" s="123"/>
      <c r="AL55" s="122">
        <f>AL57+AL59</f>
        <v>1531.645</v>
      </c>
      <c r="AM55" s="123"/>
      <c r="AN55" s="122">
        <f>AN57+AN59</f>
        <v>2070.317</v>
      </c>
      <c r="AO55" s="303"/>
      <c r="AP55" s="123">
        <f>AP57+AP59</f>
        <v>1596.4409999999998</v>
      </c>
      <c r="AQ55" s="123"/>
      <c r="AR55" s="122">
        <f>AR57+AR59</f>
        <v>1674.4369999999999</v>
      </c>
      <c r="AS55" s="123"/>
      <c r="AT55" s="122">
        <f>AT57+AT59</f>
        <v>1524.337</v>
      </c>
      <c r="AU55" s="123"/>
      <c r="AV55" s="122">
        <f>AV57+AV59</f>
        <v>1414.3319999999999</v>
      </c>
      <c r="AW55" s="123"/>
      <c r="AX55" s="155">
        <f>SUM(AF55:AW55)</f>
        <v>14581.841999999997</v>
      </c>
      <c r="AY55" s="160"/>
    </row>
    <row r="56" spans="2:51" ht="15" customHeight="1" thickBot="1" x14ac:dyDescent="0.2">
      <c r="B56" s="235" t="s">
        <v>22</v>
      </c>
      <c r="C56" s="236"/>
      <c r="D56" s="236"/>
      <c r="E56" s="237"/>
      <c r="F56" s="274">
        <v>-0.439</v>
      </c>
      <c r="G56" s="275"/>
      <c r="H56" s="67">
        <v>-7.9000000000000001E-2</v>
      </c>
      <c r="I56" s="213"/>
      <c r="J56" s="67">
        <v>-0.16900000000000001</v>
      </c>
      <c r="K56" s="67"/>
      <c r="L56" s="66">
        <v>-0.17299999999999999</v>
      </c>
      <c r="M56" s="67"/>
      <c r="N56" s="66">
        <v>0.17699999999999999</v>
      </c>
      <c r="O56" s="213"/>
      <c r="P56" s="66">
        <v>3.0000000000000001E-3</v>
      </c>
      <c r="Q56" s="213"/>
      <c r="R56" s="66">
        <v>-0.161</v>
      </c>
      <c r="S56" s="213"/>
      <c r="T56" s="66">
        <v>0.13322243944545709</v>
      </c>
      <c r="U56" s="213"/>
      <c r="V56" s="66">
        <v>-0.122</v>
      </c>
      <c r="W56" s="213"/>
      <c r="X56" s="66">
        <v>-3.5999999999999997E-2</v>
      </c>
      <c r="Y56" s="67"/>
      <c r="Z56" s="66">
        <v>-5.1999999999999998E-2</v>
      </c>
      <c r="AA56" s="67"/>
      <c r="AB56" s="124">
        <v>-8.7999999999999995E-2</v>
      </c>
      <c r="AC56" s="184"/>
      <c r="AD56" s="150">
        <v>-9.6000000000000002E-2</v>
      </c>
      <c r="AE56" s="151"/>
      <c r="AF56" s="314">
        <v>0.156</v>
      </c>
      <c r="AG56" s="315"/>
      <c r="AH56" s="124">
        <v>0.30099999999999999</v>
      </c>
      <c r="AI56" s="125"/>
      <c r="AJ56" s="124">
        <v>-1.2E-2</v>
      </c>
      <c r="AK56" s="125"/>
      <c r="AL56" s="124">
        <v>5.0000000000000001E-3</v>
      </c>
      <c r="AM56" s="125"/>
      <c r="AN56" s="124">
        <v>0.111</v>
      </c>
      <c r="AO56" s="315"/>
      <c r="AP56" s="125">
        <v>-0.09</v>
      </c>
      <c r="AQ56" s="125"/>
      <c r="AR56" s="124">
        <v>1.0999999999999999E-2</v>
      </c>
      <c r="AS56" s="125"/>
      <c r="AT56" s="124">
        <v>-0.17799999999999999</v>
      </c>
      <c r="AU56" s="125"/>
      <c r="AV56" s="124">
        <v>-0.25900000000000001</v>
      </c>
      <c r="AW56" s="125"/>
      <c r="AX56" s="347">
        <v>-1.2E-2</v>
      </c>
      <c r="AY56" s="348"/>
    </row>
    <row r="57" spans="2:51" ht="15" customHeight="1" thickTop="1" x14ac:dyDescent="0.15">
      <c r="B57" s="245" t="s">
        <v>26</v>
      </c>
      <c r="C57" s="246"/>
      <c r="D57" s="246"/>
      <c r="E57" s="247"/>
      <c r="F57" s="200">
        <v>571.79100000000005</v>
      </c>
      <c r="G57" s="223"/>
      <c r="H57" s="200">
        <v>672.39200000000005</v>
      </c>
      <c r="I57" s="223"/>
      <c r="J57" s="200">
        <v>796.6</v>
      </c>
      <c r="K57" s="200"/>
      <c r="L57" s="199">
        <v>778.85799999999995</v>
      </c>
      <c r="M57" s="200"/>
      <c r="N57" s="199">
        <v>749.39</v>
      </c>
      <c r="O57" s="223"/>
      <c r="P57" s="199">
        <v>822.78200000000004</v>
      </c>
      <c r="Q57" s="223"/>
      <c r="R57" s="199">
        <v>804.79100000000005</v>
      </c>
      <c r="S57" s="223"/>
      <c r="T57" s="199">
        <v>948.95399999999995</v>
      </c>
      <c r="U57" s="223"/>
      <c r="V57" s="211">
        <v>854.61400000000003</v>
      </c>
      <c r="W57" s="212"/>
      <c r="X57" s="199">
        <v>961.17700000000002</v>
      </c>
      <c r="Y57" s="200"/>
      <c r="Z57" s="215">
        <v>674.31100000000004</v>
      </c>
      <c r="AA57" s="217"/>
      <c r="AB57" s="89">
        <v>602.37300000000005</v>
      </c>
      <c r="AC57" s="154"/>
      <c r="AD57" s="163">
        <v>9238.0329999999976</v>
      </c>
      <c r="AE57" s="164"/>
      <c r="AF57" s="304">
        <v>700.63199999999995</v>
      </c>
      <c r="AG57" s="90"/>
      <c r="AH57" s="89">
        <v>828.43299999999999</v>
      </c>
      <c r="AI57" s="90"/>
      <c r="AJ57" s="89">
        <v>723.279</v>
      </c>
      <c r="AK57" s="90"/>
      <c r="AL57" s="89">
        <v>686.61199999999997</v>
      </c>
      <c r="AM57" s="90"/>
      <c r="AN57" s="89">
        <v>995.76300000000003</v>
      </c>
      <c r="AO57" s="214"/>
      <c r="AP57" s="90">
        <v>756.16099999999994</v>
      </c>
      <c r="AQ57" s="90"/>
      <c r="AR57" s="106">
        <v>815.86599999999999</v>
      </c>
      <c r="AS57" s="107"/>
      <c r="AT57" s="106">
        <v>732.74</v>
      </c>
      <c r="AU57" s="107"/>
      <c r="AV57" s="106">
        <v>668.28700000000003</v>
      </c>
      <c r="AW57" s="107"/>
      <c r="AX57" s="349">
        <f>SUM(AF57:AW57)</f>
        <v>6907.7730000000001</v>
      </c>
      <c r="AY57" s="350"/>
    </row>
    <row r="58" spans="2:51" ht="15" customHeight="1" thickBot="1" x14ac:dyDescent="0.2">
      <c r="B58" s="235" t="s">
        <v>23</v>
      </c>
      <c r="C58" s="236"/>
      <c r="D58" s="236"/>
      <c r="E58" s="237"/>
      <c r="F58" s="70">
        <v>-0.47599999999999998</v>
      </c>
      <c r="G58" s="177"/>
      <c r="H58" s="70">
        <v>-8.0000000000000002E-3</v>
      </c>
      <c r="I58" s="177"/>
      <c r="J58" s="70">
        <v>-0.18</v>
      </c>
      <c r="K58" s="70"/>
      <c r="L58" s="56">
        <v>-0.112</v>
      </c>
      <c r="M58" s="70"/>
      <c r="N58" s="56">
        <v>3.9E-2</v>
      </c>
      <c r="O58" s="177"/>
      <c r="P58" s="56">
        <v>-3.6999999999999998E-2</v>
      </c>
      <c r="Q58" s="177"/>
      <c r="R58" s="56">
        <v>-0.191</v>
      </c>
      <c r="S58" s="177"/>
      <c r="T58" s="56">
        <v>0.12080210328886909</v>
      </c>
      <c r="U58" s="177"/>
      <c r="V58" s="56">
        <v>-0.224</v>
      </c>
      <c r="W58" s="177"/>
      <c r="X58" s="56">
        <v>7.6999999999999999E-2</v>
      </c>
      <c r="Y58" s="70"/>
      <c r="Z58" s="56">
        <v>-7.0999999999999994E-2</v>
      </c>
      <c r="AA58" s="70"/>
      <c r="AB58" s="56">
        <v>-2.7E-2</v>
      </c>
      <c r="AC58" s="183"/>
      <c r="AD58" s="165">
        <v>-0.109</v>
      </c>
      <c r="AE58" s="166"/>
      <c r="AF58" s="306">
        <v>0.22500000000000001</v>
      </c>
      <c r="AG58" s="70"/>
      <c r="AH58" s="56">
        <v>0.23200000000000001</v>
      </c>
      <c r="AI58" s="70"/>
      <c r="AJ58" s="56">
        <v>-9.1999999999999998E-2</v>
      </c>
      <c r="AK58" s="70"/>
      <c r="AL58" s="56">
        <v>-0.11799999999999999</v>
      </c>
      <c r="AM58" s="70"/>
      <c r="AN58" s="56">
        <v>0.32900000000000001</v>
      </c>
      <c r="AO58" s="177"/>
      <c r="AP58" s="70">
        <v>-8.1000000000000003E-2</v>
      </c>
      <c r="AQ58" s="70"/>
      <c r="AR58" s="56">
        <v>1.4E-2</v>
      </c>
      <c r="AS58" s="70"/>
      <c r="AT58" s="56">
        <v>-0.22800000000000001</v>
      </c>
      <c r="AU58" s="70"/>
      <c r="AV58" s="56">
        <v>-0.218</v>
      </c>
      <c r="AW58" s="70"/>
      <c r="AX58" s="347">
        <v>-1.2999999999999999E-2</v>
      </c>
      <c r="AY58" s="348"/>
    </row>
    <row r="59" spans="2:51" ht="15" customHeight="1" thickTop="1" x14ac:dyDescent="0.15">
      <c r="B59" s="245" t="s">
        <v>27</v>
      </c>
      <c r="C59" s="246"/>
      <c r="D59" s="246"/>
      <c r="E59" s="247"/>
      <c r="F59" s="217">
        <v>620.29</v>
      </c>
      <c r="G59" s="216"/>
      <c r="H59" s="217">
        <v>667.29899999999998</v>
      </c>
      <c r="I59" s="216"/>
      <c r="J59" s="217">
        <v>873.51599999999996</v>
      </c>
      <c r="K59" s="217"/>
      <c r="L59" s="215">
        <v>745.73699999999997</v>
      </c>
      <c r="M59" s="217"/>
      <c r="N59" s="215">
        <v>1114.097</v>
      </c>
      <c r="O59" s="216"/>
      <c r="P59" s="215">
        <v>932.35299999999995</v>
      </c>
      <c r="Q59" s="216"/>
      <c r="R59" s="215">
        <v>851.52200000000005</v>
      </c>
      <c r="S59" s="216"/>
      <c r="T59" s="215">
        <v>904.76900000000001</v>
      </c>
      <c r="U59" s="216"/>
      <c r="V59" s="215">
        <v>1053.8779999999999</v>
      </c>
      <c r="W59" s="216"/>
      <c r="X59" s="215">
        <v>1010.474</v>
      </c>
      <c r="Y59" s="217"/>
      <c r="Z59" s="215">
        <v>908.51499999999999</v>
      </c>
      <c r="AA59" s="217"/>
      <c r="AB59" s="89">
        <v>735.08699999999999</v>
      </c>
      <c r="AC59" s="154"/>
      <c r="AD59" s="163">
        <v>10417.536999999998</v>
      </c>
      <c r="AE59" s="164"/>
      <c r="AF59" s="304">
        <v>677.78499999999997</v>
      </c>
      <c r="AG59" s="90"/>
      <c r="AH59" s="89">
        <v>913.86099999999999</v>
      </c>
      <c r="AI59" s="90"/>
      <c r="AJ59" s="89">
        <v>926.34299999999996</v>
      </c>
      <c r="AK59" s="90"/>
      <c r="AL59" s="89">
        <v>845.03300000000002</v>
      </c>
      <c r="AM59" s="90"/>
      <c r="AN59" s="89">
        <v>1074.5540000000001</v>
      </c>
      <c r="AO59" s="214"/>
      <c r="AP59" s="90">
        <v>840.28</v>
      </c>
      <c r="AQ59" s="90"/>
      <c r="AR59" s="89">
        <v>858.57100000000003</v>
      </c>
      <c r="AS59" s="90"/>
      <c r="AT59" s="89">
        <v>791.59699999999998</v>
      </c>
      <c r="AU59" s="90"/>
      <c r="AV59" s="89">
        <v>746.04499999999996</v>
      </c>
      <c r="AW59" s="90"/>
      <c r="AX59" s="349">
        <f>SUM(AF59:AW59)</f>
        <v>7674.0689999999995</v>
      </c>
      <c r="AY59" s="350"/>
    </row>
    <row r="60" spans="2:51" ht="15" customHeight="1" thickBot="1" x14ac:dyDescent="0.2">
      <c r="B60" s="241" t="s">
        <v>24</v>
      </c>
      <c r="C60" s="242"/>
      <c r="D60" s="242"/>
      <c r="E60" s="243"/>
      <c r="F60" s="91">
        <v>-0.39900000000000002</v>
      </c>
      <c r="G60" s="210"/>
      <c r="H60" s="91">
        <v>-0.14099999999999999</v>
      </c>
      <c r="I60" s="210"/>
      <c r="J60" s="91">
        <v>-0.158</v>
      </c>
      <c r="K60" s="91"/>
      <c r="L60" s="86">
        <v>-0.22800000000000001</v>
      </c>
      <c r="M60" s="91"/>
      <c r="N60" s="86">
        <v>0.29199999999999998</v>
      </c>
      <c r="O60" s="210"/>
      <c r="P60" s="86">
        <v>0.03</v>
      </c>
      <c r="Q60" s="210"/>
      <c r="R60" s="86">
        <v>-0.13100000000000001</v>
      </c>
      <c r="S60" s="210"/>
      <c r="T60" s="86">
        <v>0.14654857791677856</v>
      </c>
      <c r="U60" s="210"/>
      <c r="V60" s="86">
        <v>-1.7999999999999999E-2</v>
      </c>
      <c r="W60" s="210"/>
      <c r="X60" s="86">
        <v>-0.123</v>
      </c>
      <c r="Y60" s="91"/>
      <c r="Z60" s="54">
        <v>-3.5999999999999997E-2</v>
      </c>
      <c r="AA60" s="55"/>
      <c r="AB60" s="54">
        <v>-0.13200000000000001</v>
      </c>
      <c r="AC60" s="147"/>
      <c r="AD60" s="298">
        <v>-8.3000000000000004E-2</v>
      </c>
      <c r="AE60" s="299"/>
      <c r="AF60" s="300">
        <v>9.2999999999999999E-2</v>
      </c>
      <c r="AG60" s="91"/>
      <c r="AH60" s="86">
        <v>0.36899999999999999</v>
      </c>
      <c r="AI60" s="91"/>
      <c r="AJ60" s="86">
        <v>0.06</v>
      </c>
      <c r="AK60" s="91"/>
      <c r="AL60" s="86">
        <v>0.13300000000000001</v>
      </c>
      <c r="AM60" s="91"/>
      <c r="AN60" s="86">
        <v>-3.5000000000000003E-2</v>
      </c>
      <c r="AO60" s="210"/>
      <c r="AP60" s="91">
        <v>-9.9000000000000005E-2</v>
      </c>
      <c r="AQ60" s="91"/>
      <c r="AR60" s="86">
        <v>8.0000000000000002E-3</v>
      </c>
      <c r="AS60" s="91"/>
      <c r="AT60" s="86">
        <v>-0.125</v>
      </c>
      <c r="AU60" s="91"/>
      <c r="AV60" s="86">
        <v>-0.29199999999999998</v>
      </c>
      <c r="AW60" s="91"/>
      <c r="AX60" s="351">
        <v>-1.2E-2</v>
      </c>
      <c r="AY60" s="352"/>
    </row>
    <row r="61" spans="2:51" ht="15" customHeight="1" x14ac:dyDescent="0.15">
      <c r="B61" s="244" t="s">
        <v>4</v>
      </c>
      <c r="C61" s="244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51" ht="15" customHeight="1" x14ac:dyDescent="0.15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51" ht="15" customHeight="1" x14ac:dyDescent="0.15">
      <c r="C63" s="1"/>
    </row>
    <row r="64" spans="2:51" ht="15" customHeight="1" x14ac:dyDescent="0.15">
      <c r="B64" s="5" t="s">
        <v>65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51" ht="15" customHeight="1" thickBot="1" x14ac:dyDescent="0.2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 t="s">
        <v>2</v>
      </c>
    </row>
    <row r="66" spans="2:51" ht="15" customHeight="1" thickBot="1" x14ac:dyDescent="0.2">
      <c r="B66" s="248"/>
      <c r="C66" s="249"/>
      <c r="D66" s="249"/>
      <c r="E66" s="250"/>
      <c r="F66" s="128">
        <v>42379</v>
      </c>
      <c r="G66" s="72"/>
      <c r="H66" s="126">
        <v>42411</v>
      </c>
      <c r="I66" s="72"/>
      <c r="J66" s="126">
        <v>42460</v>
      </c>
      <c r="K66" s="72"/>
      <c r="L66" s="126">
        <v>42461</v>
      </c>
      <c r="M66" s="72"/>
      <c r="N66" s="126">
        <v>42492</v>
      </c>
      <c r="O66" s="72"/>
      <c r="P66" s="126">
        <v>42523</v>
      </c>
      <c r="Q66" s="72"/>
      <c r="R66" s="126">
        <v>42554</v>
      </c>
      <c r="S66" s="72"/>
      <c r="T66" s="126">
        <v>42586</v>
      </c>
      <c r="U66" s="72"/>
      <c r="V66" s="126">
        <v>42617</v>
      </c>
      <c r="W66" s="72"/>
      <c r="X66" s="126">
        <v>42648</v>
      </c>
      <c r="Y66" s="72"/>
      <c r="Z66" s="126">
        <v>42680</v>
      </c>
      <c r="AA66" s="128"/>
      <c r="AB66" s="71">
        <v>42711</v>
      </c>
      <c r="AC66" s="126"/>
      <c r="AD66" s="38" t="s">
        <v>80</v>
      </c>
      <c r="AE66" s="39"/>
      <c r="AF66" s="301">
        <v>42736</v>
      </c>
      <c r="AG66" s="128"/>
      <c r="AH66" s="126">
        <v>42768</v>
      </c>
      <c r="AI66" s="128"/>
      <c r="AJ66" s="126">
        <v>42797</v>
      </c>
      <c r="AK66" s="72"/>
      <c r="AL66" s="128">
        <v>42829</v>
      </c>
      <c r="AM66" s="128"/>
      <c r="AN66" s="126">
        <v>42860</v>
      </c>
      <c r="AO66" s="128"/>
      <c r="AP66" s="126">
        <v>42892</v>
      </c>
      <c r="AQ66" s="128"/>
      <c r="AR66" s="126">
        <v>42893</v>
      </c>
      <c r="AS66" s="72"/>
      <c r="AT66" s="60">
        <v>42955</v>
      </c>
      <c r="AU66" s="61"/>
      <c r="AV66" s="60">
        <v>42987</v>
      </c>
      <c r="AW66" s="61"/>
      <c r="AX66" s="38" t="s">
        <v>81</v>
      </c>
      <c r="AY66" s="39"/>
    </row>
    <row r="67" spans="2:51" ht="15" customHeight="1" thickTop="1" x14ac:dyDescent="0.15">
      <c r="B67" s="238" t="s">
        <v>15</v>
      </c>
      <c r="C67" s="239"/>
      <c r="D67" s="239"/>
      <c r="E67" s="240"/>
      <c r="F67" s="175">
        <v>152.31200000000001</v>
      </c>
      <c r="G67" s="178"/>
      <c r="H67" s="152">
        <v>183.96699999999998</v>
      </c>
      <c r="I67" s="178"/>
      <c r="J67" s="152">
        <v>164.786</v>
      </c>
      <c r="K67" s="178"/>
      <c r="L67" s="152">
        <v>153.21100000000001</v>
      </c>
      <c r="M67" s="178"/>
      <c r="N67" s="152">
        <v>110.23099999999999</v>
      </c>
      <c r="O67" s="178"/>
      <c r="P67" s="152">
        <v>131.381</v>
      </c>
      <c r="Q67" s="178"/>
      <c r="R67" s="152">
        <v>103.66499999999999</v>
      </c>
      <c r="S67" s="178"/>
      <c r="T67" s="152" t="s">
        <v>58</v>
      </c>
      <c r="U67" s="178"/>
      <c r="V67" s="152" t="s">
        <v>58</v>
      </c>
      <c r="W67" s="178"/>
      <c r="X67" s="152" t="s">
        <v>58</v>
      </c>
      <c r="Y67" s="178"/>
      <c r="Z67" s="152" t="s">
        <v>58</v>
      </c>
      <c r="AA67" s="178"/>
      <c r="AB67" s="152" t="s">
        <v>58</v>
      </c>
      <c r="AC67" s="175"/>
      <c r="AD67" s="155">
        <f>F67+H67+J67+L67+N67+P67+R67</f>
        <v>999.553</v>
      </c>
      <c r="AE67" s="160"/>
      <c r="AF67" s="311">
        <v>95.44</v>
      </c>
      <c r="AG67" s="110"/>
      <c r="AH67" s="109">
        <v>211.56099999999998</v>
      </c>
      <c r="AI67" s="110"/>
      <c r="AJ67" s="109">
        <v>234.923</v>
      </c>
      <c r="AK67" s="110"/>
      <c r="AL67" s="109">
        <v>214.05199999999999</v>
      </c>
      <c r="AM67" s="110"/>
      <c r="AN67" s="109">
        <v>170.09100000000001</v>
      </c>
      <c r="AO67" s="110"/>
      <c r="AP67" s="109">
        <v>191.98000000000002</v>
      </c>
      <c r="AQ67" s="110"/>
      <c r="AR67" s="109">
        <v>191.19799999999998</v>
      </c>
      <c r="AS67" s="110"/>
      <c r="AT67" s="109">
        <v>192.87100000000001</v>
      </c>
      <c r="AU67" s="110"/>
      <c r="AV67" s="109">
        <f>AV69+AV71</f>
        <v>138.91899999999998</v>
      </c>
      <c r="AW67" s="110"/>
      <c r="AX67" s="40">
        <f>SUM(AF67:AW67)</f>
        <v>1641.0349999999999</v>
      </c>
      <c r="AY67" s="41"/>
    </row>
    <row r="68" spans="2:51" ht="15" customHeight="1" thickBot="1" x14ac:dyDescent="0.2">
      <c r="B68" s="235" t="s">
        <v>22</v>
      </c>
      <c r="C68" s="236"/>
      <c r="D68" s="236"/>
      <c r="E68" s="237"/>
      <c r="F68" s="176" t="s">
        <v>58</v>
      </c>
      <c r="G68" s="177"/>
      <c r="H68" s="176" t="s">
        <v>58</v>
      </c>
      <c r="I68" s="177"/>
      <c r="J68" s="176" t="s">
        <v>58</v>
      </c>
      <c r="K68" s="177"/>
      <c r="L68" s="176" t="s">
        <v>58</v>
      </c>
      <c r="M68" s="177"/>
      <c r="N68" s="176" t="s">
        <v>58</v>
      </c>
      <c r="O68" s="177"/>
      <c r="P68" s="176" t="s">
        <v>58</v>
      </c>
      <c r="Q68" s="177"/>
      <c r="R68" s="176" t="s">
        <v>58</v>
      </c>
      <c r="S68" s="177"/>
      <c r="T68" s="176" t="s">
        <v>58</v>
      </c>
      <c r="U68" s="177"/>
      <c r="V68" s="176" t="s">
        <v>58</v>
      </c>
      <c r="W68" s="177"/>
      <c r="X68" s="176" t="s">
        <v>58</v>
      </c>
      <c r="Y68" s="177"/>
      <c r="Z68" s="176" t="s">
        <v>58</v>
      </c>
      <c r="AA68" s="177"/>
      <c r="AB68" s="176" t="s">
        <v>58</v>
      </c>
      <c r="AC68" s="70"/>
      <c r="AD68" s="161" t="s">
        <v>58</v>
      </c>
      <c r="AE68" s="162"/>
      <c r="AF68" s="312">
        <v>-0.37339145963548515</v>
      </c>
      <c r="AG68" s="67"/>
      <c r="AH68" s="66">
        <v>0.14999429245462492</v>
      </c>
      <c r="AI68" s="67"/>
      <c r="AJ68" s="66">
        <v>0.42562474967533648</v>
      </c>
      <c r="AK68" s="67"/>
      <c r="AL68" s="66">
        <v>0.39710595192251197</v>
      </c>
      <c r="AM68" s="67"/>
      <c r="AN68" s="66">
        <v>0.54304143117634807</v>
      </c>
      <c r="AO68" s="67"/>
      <c r="AP68" s="66">
        <v>0.46124629893211355</v>
      </c>
      <c r="AQ68" s="67"/>
      <c r="AR68" s="66">
        <v>0.84438335021463362</v>
      </c>
      <c r="AS68" s="67"/>
      <c r="AT68" s="66">
        <v>0.112</v>
      </c>
      <c r="AU68" s="67"/>
      <c r="AV68" s="66">
        <v>-0.379</v>
      </c>
      <c r="AW68" s="67"/>
      <c r="AX68" s="42">
        <v>0.17499999999999999</v>
      </c>
      <c r="AY68" s="43"/>
    </row>
    <row r="69" spans="2:51" ht="15" customHeight="1" thickTop="1" x14ac:dyDescent="0.15">
      <c r="B69" s="245" t="s">
        <v>38</v>
      </c>
      <c r="C69" s="246"/>
      <c r="D69" s="246"/>
      <c r="E69" s="247"/>
      <c r="F69" s="156">
        <v>52.274000000000001</v>
      </c>
      <c r="G69" s="219"/>
      <c r="H69" s="218">
        <v>118.776</v>
      </c>
      <c r="I69" s="219"/>
      <c r="J69" s="218">
        <v>86.522000000000006</v>
      </c>
      <c r="K69" s="219"/>
      <c r="L69" s="218">
        <v>93.123999999999995</v>
      </c>
      <c r="M69" s="219"/>
      <c r="N69" s="218">
        <v>53.057000000000002</v>
      </c>
      <c r="O69" s="219"/>
      <c r="P69" s="218">
        <v>80.721000000000004</v>
      </c>
      <c r="Q69" s="219"/>
      <c r="R69" s="218">
        <v>87.372</v>
      </c>
      <c r="S69" s="219"/>
      <c r="T69" s="152" t="s">
        <v>58</v>
      </c>
      <c r="U69" s="178"/>
      <c r="V69" s="152" t="s">
        <v>58</v>
      </c>
      <c r="W69" s="178"/>
      <c r="X69" s="152" t="s">
        <v>58</v>
      </c>
      <c r="Y69" s="178"/>
      <c r="Z69" s="152" t="s">
        <v>58</v>
      </c>
      <c r="AA69" s="178"/>
      <c r="AB69" s="152" t="s">
        <v>58</v>
      </c>
      <c r="AC69" s="175"/>
      <c r="AD69" s="155">
        <f>F69+H69+J69+L69+N69+P69+R69</f>
        <v>571.846</v>
      </c>
      <c r="AE69" s="160"/>
      <c r="AF69" s="313">
        <v>31.957999999999998</v>
      </c>
      <c r="AG69" s="69"/>
      <c r="AH69" s="68">
        <v>147.79499999999999</v>
      </c>
      <c r="AI69" s="69"/>
      <c r="AJ69" s="68">
        <v>90.248000000000005</v>
      </c>
      <c r="AK69" s="69"/>
      <c r="AL69" s="68">
        <v>132.946</v>
      </c>
      <c r="AM69" s="69"/>
      <c r="AN69" s="68">
        <v>133.09800000000001</v>
      </c>
      <c r="AO69" s="329"/>
      <c r="AP69" s="69">
        <v>123.41200000000001</v>
      </c>
      <c r="AQ69" s="69"/>
      <c r="AR69" s="68">
        <v>150.42599999999999</v>
      </c>
      <c r="AS69" s="69"/>
      <c r="AT69" s="68">
        <v>120.108</v>
      </c>
      <c r="AU69" s="69"/>
      <c r="AV69" s="68">
        <v>92.141999999999996</v>
      </c>
      <c r="AW69" s="69"/>
      <c r="AX69" s="40">
        <f>SUM(AF69:AW69)</f>
        <v>1022.133</v>
      </c>
      <c r="AY69" s="41"/>
    </row>
    <row r="70" spans="2:51" ht="15" customHeight="1" thickBot="1" x14ac:dyDescent="0.2">
      <c r="B70" s="235" t="s">
        <v>39</v>
      </c>
      <c r="C70" s="236"/>
      <c r="D70" s="236"/>
      <c r="E70" s="237"/>
      <c r="F70" s="176" t="s">
        <v>58</v>
      </c>
      <c r="G70" s="177"/>
      <c r="H70" s="176" t="s">
        <v>58</v>
      </c>
      <c r="I70" s="177"/>
      <c r="J70" s="176" t="s">
        <v>58</v>
      </c>
      <c r="K70" s="177"/>
      <c r="L70" s="176" t="s">
        <v>58</v>
      </c>
      <c r="M70" s="177"/>
      <c r="N70" s="176" t="s">
        <v>58</v>
      </c>
      <c r="O70" s="177"/>
      <c r="P70" s="176" t="s">
        <v>58</v>
      </c>
      <c r="Q70" s="177"/>
      <c r="R70" s="176" t="s">
        <v>58</v>
      </c>
      <c r="S70" s="177"/>
      <c r="T70" s="176" t="s">
        <v>58</v>
      </c>
      <c r="U70" s="177"/>
      <c r="V70" s="176" t="s">
        <v>58</v>
      </c>
      <c r="W70" s="177"/>
      <c r="X70" s="176" t="s">
        <v>58</v>
      </c>
      <c r="Y70" s="177"/>
      <c r="Z70" s="176" t="s">
        <v>58</v>
      </c>
      <c r="AA70" s="177"/>
      <c r="AB70" s="176" t="s">
        <v>58</v>
      </c>
      <c r="AC70" s="70"/>
      <c r="AD70" s="161" t="s">
        <v>58</v>
      </c>
      <c r="AE70" s="162"/>
      <c r="AF70" s="306">
        <v>-0.38864445039599038</v>
      </c>
      <c r="AG70" s="70"/>
      <c r="AH70" s="56">
        <v>0.24431703374419067</v>
      </c>
      <c r="AI70" s="70"/>
      <c r="AJ70" s="56">
        <v>4.3064191766255977E-2</v>
      </c>
      <c r="AK70" s="70"/>
      <c r="AL70" s="56">
        <v>0.42762338387526322</v>
      </c>
      <c r="AM70" s="70"/>
      <c r="AN70" s="56">
        <v>1.5085851065834857</v>
      </c>
      <c r="AO70" s="70"/>
      <c r="AP70" s="56">
        <v>0.52887104966489518</v>
      </c>
      <c r="AQ70" s="70"/>
      <c r="AR70" s="56">
        <v>0.72167284713638225</v>
      </c>
      <c r="AS70" s="70"/>
      <c r="AT70" s="56">
        <v>0.39700000000000002</v>
      </c>
      <c r="AU70" s="70"/>
      <c r="AV70" s="56">
        <v>-0.44</v>
      </c>
      <c r="AW70" s="70"/>
      <c r="AX70" s="44">
        <v>0.24299999999999999</v>
      </c>
      <c r="AY70" s="45"/>
    </row>
    <row r="71" spans="2:51" ht="15" customHeight="1" thickTop="1" x14ac:dyDescent="0.15">
      <c r="B71" s="245" t="s">
        <v>40</v>
      </c>
      <c r="C71" s="246"/>
      <c r="D71" s="246"/>
      <c r="E71" s="247"/>
      <c r="F71" s="156">
        <v>100.038</v>
      </c>
      <c r="G71" s="219"/>
      <c r="H71" s="218">
        <v>65.191000000000003</v>
      </c>
      <c r="I71" s="219"/>
      <c r="J71" s="218">
        <v>78.263999999999996</v>
      </c>
      <c r="K71" s="219"/>
      <c r="L71" s="218">
        <v>60.087000000000003</v>
      </c>
      <c r="M71" s="219"/>
      <c r="N71" s="218">
        <v>57.173999999999999</v>
      </c>
      <c r="O71" s="219"/>
      <c r="P71" s="218">
        <v>50.66</v>
      </c>
      <c r="Q71" s="219"/>
      <c r="R71" s="218">
        <v>16.292999999999999</v>
      </c>
      <c r="S71" s="219"/>
      <c r="T71" s="152" t="s">
        <v>58</v>
      </c>
      <c r="U71" s="178"/>
      <c r="V71" s="152" t="s">
        <v>58</v>
      </c>
      <c r="W71" s="178"/>
      <c r="X71" s="152" t="s">
        <v>58</v>
      </c>
      <c r="Y71" s="178"/>
      <c r="Z71" s="152" t="s">
        <v>58</v>
      </c>
      <c r="AA71" s="178"/>
      <c r="AB71" s="152" t="s">
        <v>58</v>
      </c>
      <c r="AC71" s="175"/>
      <c r="AD71" s="155">
        <f>F71+H71+J71+L71+N71+P71+R71</f>
        <v>427.70699999999999</v>
      </c>
      <c r="AE71" s="160"/>
      <c r="AF71" s="313">
        <v>63.481999999999999</v>
      </c>
      <c r="AG71" s="69"/>
      <c r="AH71" s="68">
        <v>63.765999999999998</v>
      </c>
      <c r="AI71" s="69"/>
      <c r="AJ71" s="68">
        <v>144.67500000000001</v>
      </c>
      <c r="AK71" s="69"/>
      <c r="AL71" s="68">
        <v>81.105999999999995</v>
      </c>
      <c r="AM71" s="69"/>
      <c r="AN71" s="68">
        <v>36.993000000000002</v>
      </c>
      <c r="AO71" s="329"/>
      <c r="AP71" s="69">
        <v>68.567999999999998</v>
      </c>
      <c r="AQ71" s="69"/>
      <c r="AR71" s="68">
        <v>40.771999999999998</v>
      </c>
      <c r="AS71" s="69"/>
      <c r="AT71" s="68">
        <v>72.763000000000005</v>
      </c>
      <c r="AU71" s="69"/>
      <c r="AV71" s="68">
        <v>46.777000000000001</v>
      </c>
      <c r="AW71" s="69"/>
      <c r="AX71" s="40">
        <f>SUM(AF71:AW71)</f>
        <v>618.90200000000004</v>
      </c>
      <c r="AY71" s="41"/>
    </row>
    <row r="72" spans="2:51" ht="15" customHeight="1" thickBot="1" x14ac:dyDescent="0.2">
      <c r="B72" s="241" t="s">
        <v>41</v>
      </c>
      <c r="C72" s="242"/>
      <c r="D72" s="242"/>
      <c r="E72" s="243"/>
      <c r="F72" s="176" t="s">
        <v>58</v>
      </c>
      <c r="G72" s="177"/>
      <c r="H72" s="176" t="s">
        <v>58</v>
      </c>
      <c r="I72" s="177"/>
      <c r="J72" s="176" t="s">
        <v>58</v>
      </c>
      <c r="K72" s="177"/>
      <c r="L72" s="176" t="s">
        <v>58</v>
      </c>
      <c r="M72" s="177"/>
      <c r="N72" s="176" t="s">
        <v>58</v>
      </c>
      <c r="O72" s="177"/>
      <c r="P72" s="176" t="s">
        <v>58</v>
      </c>
      <c r="Q72" s="177"/>
      <c r="R72" s="176" t="s">
        <v>58</v>
      </c>
      <c r="S72" s="177"/>
      <c r="T72" s="176" t="s">
        <v>58</v>
      </c>
      <c r="U72" s="177"/>
      <c r="V72" s="176" t="s">
        <v>58</v>
      </c>
      <c r="W72" s="177"/>
      <c r="X72" s="176" t="s">
        <v>58</v>
      </c>
      <c r="Y72" s="177"/>
      <c r="Z72" s="176" t="s">
        <v>58</v>
      </c>
      <c r="AA72" s="177"/>
      <c r="AB72" s="176" t="s">
        <v>58</v>
      </c>
      <c r="AC72" s="70"/>
      <c r="AD72" s="161" t="s">
        <v>58</v>
      </c>
      <c r="AE72" s="162"/>
      <c r="AF72" s="300">
        <v>-0.36542113996681258</v>
      </c>
      <c r="AG72" s="91"/>
      <c r="AH72" s="86">
        <v>-2.1858845546164463E-2</v>
      </c>
      <c r="AI72" s="91"/>
      <c r="AJ72" s="86">
        <v>0.84855105795768204</v>
      </c>
      <c r="AK72" s="91"/>
      <c r="AL72" s="86">
        <v>0.34980944297435368</v>
      </c>
      <c r="AM72" s="91"/>
      <c r="AN72" s="86">
        <v>-0.35297512855493751</v>
      </c>
      <c r="AO72" s="91"/>
      <c r="AP72" s="86">
        <v>0.35349388077378596</v>
      </c>
      <c r="AQ72" s="91"/>
      <c r="AR72" s="86">
        <v>1.5024243540170628</v>
      </c>
      <c r="AS72" s="91"/>
      <c r="AT72" s="86">
        <v>-0.16800000000000001</v>
      </c>
      <c r="AU72" s="91"/>
      <c r="AV72" s="86">
        <v>-0.21099999999999999</v>
      </c>
      <c r="AW72" s="91"/>
      <c r="AX72" s="46">
        <v>7.6999999999999999E-2</v>
      </c>
      <c r="AY72" s="47"/>
    </row>
    <row r="73" spans="2:51" ht="15" customHeight="1" x14ac:dyDescent="0.15">
      <c r="B73" s="244" t="s">
        <v>3</v>
      </c>
      <c r="C73" s="244"/>
      <c r="D73" s="1" t="s">
        <v>37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51" ht="15" customHeight="1" x14ac:dyDescent="0.15">
      <c r="B74" s="244" t="s">
        <v>4</v>
      </c>
      <c r="C74" s="244"/>
      <c r="D74" s="3" t="s">
        <v>10</v>
      </c>
    </row>
    <row r="75" spans="2:51" ht="15" customHeight="1" x14ac:dyDescent="0.15">
      <c r="B75" s="2"/>
      <c r="C75" s="2"/>
      <c r="D75" s="3"/>
    </row>
    <row r="76" spans="2:51" ht="15" customHeight="1" x14ac:dyDescent="0.15">
      <c r="B76" s="2"/>
      <c r="C76" s="2"/>
      <c r="D76" s="3"/>
    </row>
    <row r="77" spans="2:51" ht="15" customHeight="1" x14ac:dyDescent="0.15">
      <c r="B77" s="5" t="s">
        <v>43</v>
      </c>
      <c r="AS77" s="18"/>
    </row>
    <row r="78" spans="2:51" ht="15" customHeight="1" thickBot="1" x14ac:dyDescent="0.2">
      <c r="B78" s="5"/>
      <c r="AW78" s="18"/>
      <c r="AY78" s="18" t="s">
        <v>20</v>
      </c>
    </row>
    <row r="79" spans="2:51" ht="15" customHeight="1" thickBot="1" x14ac:dyDescent="0.2">
      <c r="B79" s="248"/>
      <c r="C79" s="249"/>
      <c r="D79" s="249"/>
      <c r="E79" s="250"/>
      <c r="F79" s="128">
        <v>42385</v>
      </c>
      <c r="G79" s="72"/>
      <c r="H79" s="128">
        <v>42417</v>
      </c>
      <c r="I79" s="128"/>
      <c r="J79" s="126">
        <v>42460</v>
      </c>
      <c r="K79" s="128"/>
      <c r="L79" s="126">
        <v>42461</v>
      </c>
      <c r="M79" s="128"/>
      <c r="N79" s="126">
        <v>42492</v>
      </c>
      <c r="O79" s="72"/>
      <c r="P79" s="128">
        <v>42523</v>
      </c>
      <c r="Q79" s="128"/>
      <c r="R79" s="126">
        <v>42554</v>
      </c>
      <c r="S79" s="128"/>
      <c r="T79" s="126">
        <v>42586</v>
      </c>
      <c r="U79" s="72"/>
      <c r="V79" s="126">
        <v>42618</v>
      </c>
      <c r="W79" s="72"/>
      <c r="X79" s="126">
        <v>42649</v>
      </c>
      <c r="Y79" s="72"/>
      <c r="Z79" s="128">
        <v>42681</v>
      </c>
      <c r="AA79" s="128"/>
      <c r="AB79" s="126">
        <v>42712</v>
      </c>
      <c r="AC79" s="157"/>
      <c r="AD79" s="38" t="s">
        <v>80</v>
      </c>
      <c r="AE79" s="39"/>
      <c r="AF79" s="301">
        <v>42736</v>
      </c>
      <c r="AG79" s="128"/>
      <c r="AH79" s="126">
        <v>42768</v>
      </c>
      <c r="AI79" s="128"/>
      <c r="AJ79" s="126">
        <v>42797</v>
      </c>
      <c r="AK79" s="72"/>
      <c r="AL79" s="128">
        <v>42829</v>
      </c>
      <c r="AM79" s="128"/>
      <c r="AN79" s="126">
        <v>42860</v>
      </c>
      <c r="AO79" s="128"/>
      <c r="AP79" s="126">
        <v>42892</v>
      </c>
      <c r="AQ79" s="128"/>
      <c r="AR79" s="126">
        <v>42923</v>
      </c>
      <c r="AS79" s="72"/>
      <c r="AT79" s="60">
        <v>42955</v>
      </c>
      <c r="AU79" s="61"/>
      <c r="AV79" s="60">
        <v>42987</v>
      </c>
      <c r="AW79" s="61"/>
      <c r="AX79" s="98" t="s">
        <v>86</v>
      </c>
      <c r="AY79" s="99"/>
    </row>
    <row r="80" spans="2:51" ht="15" customHeight="1" thickTop="1" x14ac:dyDescent="0.15">
      <c r="B80" s="238" t="s">
        <v>19</v>
      </c>
      <c r="C80" s="239"/>
      <c r="D80" s="239"/>
      <c r="E80" s="240"/>
      <c r="F80" s="175">
        <v>508.83300000000003</v>
      </c>
      <c r="G80" s="178"/>
      <c r="H80" s="152">
        <v>460.47800000000001</v>
      </c>
      <c r="I80" s="178"/>
      <c r="J80" s="175">
        <v>482.60899999999998</v>
      </c>
      <c r="K80" s="175"/>
      <c r="L80" s="152">
        <v>499.404</v>
      </c>
      <c r="M80" s="175"/>
      <c r="N80" s="152">
        <v>539.03</v>
      </c>
      <c r="O80" s="178"/>
      <c r="P80" s="175">
        <v>520.07799999999997</v>
      </c>
      <c r="Q80" s="175"/>
      <c r="R80" s="152">
        <v>534.87400000000002</v>
      </c>
      <c r="S80" s="175"/>
      <c r="T80" s="152">
        <v>530.74099999999999</v>
      </c>
      <c r="U80" s="175"/>
      <c r="V80" s="152">
        <v>506.93299999999999</v>
      </c>
      <c r="W80" s="178"/>
      <c r="X80" s="175">
        <v>549.40800000000002</v>
      </c>
      <c r="Y80" s="175"/>
      <c r="Z80" s="152">
        <v>557.06299999999999</v>
      </c>
      <c r="AA80" s="175"/>
      <c r="AB80" s="152">
        <v>577.05100000000004</v>
      </c>
      <c r="AC80" s="153"/>
      <c r="AD80" s="169">
        <f>F80+H80+J80+L80+N80+P80+R80+T80+V80+X80+Z80+AB80</f>
        <v>6266.5020000000013</v>
      </c>
      <c r="AE80" s="170"/>
      <c r="AF80" s="317">
        <v>597.9</v>
      </c>
      <c r="AG80" s="59"/>
      <c r="AH80" s="102">
        <v>530.39599999999996</v>
      </c>
      <c r="AI80" s="59"/>
      <c r="AJ80" s="102">
        <v>542.36099999999999</v>
      </c>
      <c r="AK80" s="127"/>
      <c r="AL80" s="103">
        <v>561.09900000000005</v>
      </c>
      <c r="AM80" s="103"/>
      <c r="AN80" s="102">
        <v>571.38900000000001</v>
      </c>
      <c r="AO80" s="103"/>
      <c r="AP80" s="102">
        <v>610.97500000000002</v>
      </c>
      <c r="AQ80" s="103"/>
      <c r="AR80" s="102">
        <v>574.48400000000004</v>
      </c>
      <c r="AS80" s="103"/>
      <c r="AT80" s="102">
        <v>585.02800000000002</v>
      </c>
      <c r="AU80" s="103"/>
      <c r="AV80" s="102">
        <v>586.976</v>
      </c>
      <c r="AW80" s="103"/>
      <c r="AX80" s="100">
        <f>SUM(AF80:AW80)</f>
        <v>5160.6079999999993</v>
      </c>
      <c r="AY80" s="101"/>
    </row>
    <row r="81" spans="2:51" ht="15" customHeight="1" thickBot="1" x14ac:dyDescent="0.2">
      <c r="B81" s="241" t="s">
        <v>7</v>
      </c>
      <c r="C81" s="242"/>
      <c r="D81" s="242"/>
      <c r="E81" s="243"/>
      <c r="F81" s="55">
        <v>-0.11600000000000001</v>
      </c>
      <c r="G81" s="159"/>
      <c r="H81" s="54">
        <v>0.11799999999999999</v>
      </c>
      <c r="I81" s="159"/>
      <c r="J81" s="55">
        <v>-0.18099999999999999</v>
      </c>
      <c r="K81" s="55"/>
      <c r="L81" s="54">
        <v>-0.154</v>
      </c>
      <c r="M81" s="55"/>
      <c r="N81" s="54">
        <v>-0.10199999999999999</v>
      </c>
      <c r="O81" s="159"/>
      <c r="P81" s="55">
        <v>-9.7000000000000003E-2</v>
      </c>
      <c r="Q81" s="55"/>
      <c r="R81" s="54">
        <v>-0.1</v>
      </c>
      <c r="S81" s="55"/>
      <c r="T81" s="54">
        <v>-0.17</v>
      </c>
      <c r="U81" s="55"/>
      <c r="V81" s="54">
        <v>-0.129</v>
      </c>
      <c r="W81" s="55"/>
      <c r="X81" s="54">
        <f>-0.006</f>
        <v>-6.0000000000000001E-3</v>
      </c>
      <c r="Y81" s="55"/>
      <c r="Z81" s="54">
        <v>5.6000000000000001E-2</v>
      </c>
      <c r="AA81" s="55"/>
      <c r="AB81" s="54">
        <v>0.06</v>
      </c>
      <c r="AC81" s="147"/>
      <c r="AD81" s="171">
        <v>-9.0999999999999998E-2</v>
      </c>
      <c r="AE81" s="172"/>
      <c r="AF81" s="318">
        <f>0.175</f>
        <v>0.17499999999999999</v>
      </c>
      <c r="AG81" s="86"/>
      <c r="AH81" s="108">
        <v>0.152</v>
      </c>
      <c r="AI81" s="86"/>
      <c r="AJ81" s="108">
        <v>0.124</v>
      </c>
      <c r="AK81" s="108"/>
      <c r="AL81" s="210">
        <v>0.124</v>
      </c>
      <c r="AM81" s="86"/>
      <c r="AN81" s="108">
        <v>0.06</v>
      </c>
      <c r="AO81" s="86"/>
      <c r="AP81" s="108">
        <v>0.17499999999999999</v>
      </c>
      <c r="AQ81" s="86"/>
      <c r="AR81" s="108">
        <v>7.3999999999999996E-2</v>
      </c>
      <c r="AS81" s="86"/>
      <c r="AT81" s="108">
        <v>0.10199999999999999</v>
      </c>
      <c r="AU81" s="86"/>
      <c r="AV81" s="108">
        <v>0.158</v>
      </c>
      <c r="AW81" s="86"/>
      <c r="AX81" s="87">
        <v>0.126</v>
      </c>
      <c r="AY81" s="88"/>
    </row>
    <row r="82" spans="2:51" ht="15" customHeight="1" x14ac:dyDescent="0.15">
      <c r="B82" s="244" t="s">
        <v>4</v>
      </c>
      <c r="C82" s="244"/>
      <c r="D82" s="3" t="s">
        <v>21</v>
      </c>
      <c r="AL82" s="26"/>
      <c r="AM82" s="26"/>
      <c r="AQ82" s="26"/>
    </row>
    <row r="83" spans="2:51" ht="15" customHeight="1" x14ac:dyDescent="0.15">
      <c r="B83" s="2"/>
      <c r="C83" s="2"/>
      <c r="D83" s="3"/>
      <c r="AL83" s="26"/>
      <c r="AM83" s="26"/>
      <c r="AQ83" s="26"/>
    </row>
    <row r="84" spans="2:51" ht="15" customHeight="1" x14ac:dyDescent="0.15">
      <c r="AQ84" s="26"/>
    </row>
    <row r="85" spans="2:51" ht="15" customHeight="1" x14ac:dyDescent="0.15">
      <c r="B85" s="5" t="s">
        <v>44</v>
      </c>
      <c r="AS85" s="18"/>
    </row>
    <row r="86" spans="2:51" ht="15" customHeight="1" thickBot="1" x14ac:dyDescent="0.2">
      <c r="B86" s="5"/>
      <c r="AT86" s="35"/>
      <c r="AU86" s="35"/>
      <c r="AY86" s="18" t="s">
        <v>46</v>
      </c>
    </row>
    <row r="87" spans="2:51" ht="15" customHeight="1" thickBot="1" x14ac:dyDescent="0.2">
      <c r="B87" s="248"/>
      <c r="C87" s="249"/>
      <c r="D87" s="249"/>
      <c r="E87" s="250"/>
      <c r="F87" s="128">
        <v>42385</v>
      </c>
      <c r="G87" s="128"/>
      <c r="H87" s="126">
        <v>42417</v>
      </c>
      <c r="I87" s="72"/>
      <c r="J87" s="126">
        <v>42447</v>
      </c>
      <c r="K87" s="72"/>
      <c r="L87" s="126">
        <v>42479</v>
      </c>
      <c r="M87" s="128"/>
      <c r="N87" s="126">
        <v>42492</v>
      </c>
      <c r="O87" s="72"/>
      <c r="P87" s="126">
        <v>42522</v>
      </c>
      <c r="Q87" s="72"/>
      <c r="R87" s="126">
        <v>42553</v>
      </c>
      <c r="S87" s="72"/>
      <c r="T87" s="126">
        <v>42585</v>
      </c>
      <c r="U87" s="72"/>
      <c r="V87" s="126">
        <v>42617</v>
      </c>
      <c r="W87" s="72"/>
      <c r="X87" s="126">
        <v>42649</v>
      </c>
      <c r="Y87" s="72"/>
      <c r="Z87" s="128">
        <v>42681</v>
      </c>
      <c r="AA87" s="128"/>
      <c r="AB87" s="126">
        <v>42712</v>
      </c>
      <c r="AC87" s="157"/>
      <c r="AD87" s="38" t="s">
        <v>80</v>
      </c>
      <c r="AE87" s="39"/>
      <c r="AF87" s="301">
        <v>42736</v>
      </c>
      <c r="AG87" s="72"/>
      <c r="AH87" s="128">
        <v>42768</v>
      </c>
      <c r="AI87" s="128"/>
      <c r="AJ87" s="126">
        <v>42797</v>
      </c>
      <c r="AK87" s="72"/>
      <c r="AL87" s="128">
        <v>42829</v>
      </c>
      <c r="AM87" s="128"/>
      <c r="AN87" s="126">
        <v>42860</v>
      </c>
      <c r="AO87" s="72"/>
      <c r="AP87" s="128">
        <v>42892</v>
      </c>
      <c r="AQ87" s="128"/>
      <c r="AR87" s="126">
        <v>42923</v>
      </c>
      <c r="AS87" s="72"/>
      <c r="AT87" s="60">
        <v>42955</v>
      </c>
      <c r="AU87" s="61"/>
      <c r="AV87" s="60">
        <v>42987</v>
      </c>
      <c r="AW87" s="61"/>
      <c r="AX87" s="38" t="s">
        <v>86</v>
      </c>
      <c r="AY87" s="39"/>
    </row>
    <row r="88" spans="2:51" ht="15" customHeight="1" thickTop="1" x14ac:dyDescent="0.15">
      <c r="B88" s="238" t="s">
        <v>32</v>
      </c>
      <c r="C88" s="239"/>
      <c r="D88" s="239"/>
      <c r="E88" s="240"/>
      <c r="F88" s="145">
        <v>1213</v>
      </c>
      <c r="G88" s="59"/>
      <c r="H88" s="58">
        <v>1141</v>
      </c>
      <c r="I88" s="111"/>
      <c r="J88" s="58">
        <v>1239</v>
      </c>
      <c r="K88" s="111"/>
      <c r="L88" s="58">
        <v>1107</v>
      </c>
      <c r="M88" s="59"/>
      <c r="N88" s="222">
        <v>1073</v>
      </c>
      <c r="O88" s="222"/>
      <c r="P88" s="58">
        <v>925</v>
      </c>
      <c r="Q88" s="111"/>
      <c r="R88" s="58">
        <v>1013</v>
      </c>
      <c r="S88" s="111"/>
      <c r="T88" s="58">
        <v>982</v>
      </c>
      <c r="U88" s="111"/>
      <c r="V88" s="58">
        <v>1025</v>
      </c>
      <c r="W88" s="111"/>
      <c r="X88" s="58">
        <v>1053</v>
      </c>
      <c r="Y88" s="111"/>
      <c r="Z88" s="145">
        <v>1078</v>
      </c>
      <c r="AA88" s="59"/>
      <c r="AB88" s="58">
        <v>1167</v>
      </c>
      <c r="AC88" s="146"/>
      <c r="AD88" s="134">
        <f>H88+F88+J88+L88+N88+P88+R88+T88+V88+X88+Z88+AB88</f>
        <v>13016</v>
      </c>
      <c r="AE88" s="135"/>
      <c r="AF88" s="316">
        <v>1260</v>
      </c>
      <c r="AG88" s="111"/>
      <c r="AH88" s="145">
        <v>1180</v>
      </c>
      <c r="AI88" s="59"/>
      <c r="AJ88" s="58">
        <v>1296</v>
      </c>
      <c r="AK88" s="111"/>
      <c r="AL88" s="145">
        <v>1224</v>
      </c>
      <c r="AM88" s="59"/>
      <c r="AN88" s="58">
        <v>1123</v>
      </c>
      <c r="AO88" s="111"/>
      <c r="AP88" s="145">
        <v>985</v>
      </c>
      <c r="AQ88" s="59"/>
      <c r="AR88" s="58">
        <v>1095</v>
      </c>
      <c r="AS88" s="111"/>
      <c r="AT88" s="58">
        <v>1054</v>
      </c>
      <c r="AU88" s="111"/>
      <c r="AV88" s="58">
        <v>1034</v>
      </c>
      <c r="AW88" s="111"/>
      <c r="AX88" s="100">
        <f>SUM(AF88:AW88)</f>
        <v>10251</v>
      </c>
      <c r="AY88" s="101"/>
    </row>
    <row r="89" spans="2:51" ht="15" customHeight="1" thickBot="1" x14ac:dyDescent="0.2">
      <c r="B89" s="268" t="s">
        <v>7</v>
      </c>
      <c r="C89" s="269"/>
      <c r="D89" s="269"/>
      <c r="E89" s="270"/>
      <c r="F89" s="70">
        <v>2.3E-2</v>
      </c>
      <c r="G89" s="57"/>
      <c r="H89" s="56">
        <v>-3.3000000000000002E-2</v>
      </c>
      <c r="I89" s="141"/>
      <c r="J89" s="56">
        <v>-4.3999999999999997E-2</v>
      </c>
      <c r="K89" s="141"/>
      <c r="L89" s="56">
        <v>-9.7000000000000003E-2</v>
      </c>
      <c r="M89" s="57"/>
      <c r="N89" s="221">
        <v>-8.3000000000000004E-2</v>
      </c>
      <c r="O89" s="221"/>
      <c r="P89" s="56">
        <v>-0.13600000000000001</v>
      </c>
      <c r="Q89" s="141"/>
      <c r="R89" s="56">
        <v>-8.5000000000000006E-2</v>
      </c>
      <c r="S89" s="141"/>
      <c r="T89" s="56">
        <v>-0.11799999999999999</v>
      </c>
      <c r="U89" s="141"/>
      <c r="V89" s="56">
        <v>-2.4E-2</v>
      </c>
      <c r="W89" s="141"/>
      <c r="X89" s="56">
        <v>-8.5000000000000006E-2</v>
      </c>
      <c r="Y89" s="141"/>
      <c r="Z89" s="70">
        <v>-3.4000000000000002E-2</v>
      </c>
      <c r="AA89" s="57"/>
      <c r="AB89" s="56">
        <v>3.4000000000000002E-2</v>
      </c>
      <c r="AC89" s="144"/>
      <c r="AD89" s="132">
        <v>-5.7000000000000002E-2</v>
      </c>
      <c r="AE89" s="133"/>
      <c r="AF89" s="306">
        <v>3.9E-2</v>
      </c>
      <c r="AG89" s="141"/>
      <c r="AH89" s="70">
        <v>3.4000000000000002E-2</v>
      </c>
      <c r="AI89" s="57"/>
      <c r="AJ89" s="56">
        <v>4.5999999999999999E-2</v>
      </c>
      <c r="AK89" s="141"/>
      <c r="AL89" s="70">
        <v>0.106</v>
      </c>
      <c r="AM89" s="57"/>
      <c r="AN89" s="56">
        <v>4.7E-2</v>
      </c>
      <c r="AO89" s="141"/>
      <c r="AP89" s="70">
        <v>6.5000000000000002E-2</v>
      </c>
      <c r="AQ89" s="57"/>
      <c r="AR89" s="56">
        <v>8.1000000000000003E-2</v>
      </c>
      <c r="AS89" s="57"/>
      <c r="AT89" s="56">
        <v>7.2999999999999995E-2</v>
      </c>
      <c r="AU89" s="57"/>
      <c r="AV89" s="56">
        <v>8.9999999999999993E-3</v>
      </c>
      <c r="AW89" s="57"/>
      <c r="AX89" s="150">
        <v>5.5E-2</v>
      </c>
      <c r="AY89" s="151"/>
    </row>
    <row r="90" spans="2:51" ht="15" customHeight="1" thickTop="1" x14ac:dyDescent="0.15">
      <c r="B90" s="238" t="s">
        <v>33</v>
      </c>
      <c r="C90" s="239"/>
      <c r="D90" s="239"/>
      <c r="E90" s="240"/>
      <c r="F90" s="145">
        <v>17188</v>
      </c>
      <c r="G90" s="111"/>
      <c r="H90" s="58">
        <v>17509</v>
      </c>
      <c r="I90" s="111"/>
      <c r="J90" s="145">
        <v>17359</v>
      </c>
      <c r="K90" s="111"/>
      <c r="L90" s="58">
        <v>15401</v>
      </c>
      <c r="M90" s="111"/>
      <c r="N90" s="58">
        <v>15414</v>
      </c>
      <c r="O90" s="111"/>
      <c r="P90" s="58">
        <v>14571</v>
      </c>
      <c r="Q90" s="111"/>
      <c r="R90" s="58">
        <v>17215</v>
      </c>
      <c r="S90" s="111"/>
      <c r="T90" s="58">
        <v>17456</v>
      </c>
      <c r="U90" s="111"/>
      <c r="V90" s="58">
        <v>18663</v>
      </c>
      <c r="W90" s="111"/>
      <c r="X90" s="58">
        <v>19312</v>
      </c>
      <c r="Y90" s="111"/>
      <c r="Z90" s="145">
        <v>19333</v>
      </c>
      <c r="AA90" s="59"/>
      <c r="AB90" s="58">
        <v>20486</v>
      </c>
      <c r="AC90" s="146"/>
      <c r="AD90" s="134">
        <f>F90+H90+J90+L90+N90+P90+R90+T90+V90+X90+Z90+AB90</f>
        <v>209907</v>
      </c>
      <c r="AE90" s="135"/>
      <c r="AF90" s="316">
        <v>22313</v>
      </c>
      <c r="AG90" s="111"/>
      <c r="AH90" s="145">
        <v>20385</v>
      </c>
      <c r="AI90" s="59"/>
      <c r="AJ90" s="58">
        <v>21198</v>
      </c>
      <c r="AK90" s="111"/>
      <c r="AL90" s="145">
        <v>19879</v>
      </c>
      <c r="AM90" s="59"/>
      <c r="AN90" s="58">
        <v>20532</v>
      </c>
      <c r="AO90" s="111"/>
      <c r="AP90" s="145">
        <v>18365</v>
      </c>
      <c r="AQ90" s="59"/>
      <c r="AR90" s="58">
        <v>20751</v>
      </c>
      <c r="AS90" s="59"/>
      <c r="AT90" s="58">
        <v>20025</v>
      </c>
      <c r="AU90" s="59"/>
      <c r="AV90" s="58">
        <v>18432</v>
      </c>
      <c r="AW90" s="59"/>
      <c r="AX90" s="100">
        <f>SUM(AF90:AW90)</f>
        <v>181880</v>
      </c>
      <c r="AY90" s="101"/>
    </row>
    <row r="91" spans="2:51" ht="15" customHeight="1" thickBot="1" x14ac:dyDescent="0.2">
      <c r="B91" s="262" t="s">
        <v>7</v>
      </c>
      <c r="C91" s="263"/>
      <c r="D91" s="263"/>
      <c r="E91" s="264"/>
      <c r="F91" s="55">
        <v>-0.106</v>
      </c>
      <c r="G91" s="159"/>
      <c r="H91" s="54">
        <v>-6.2E-2</v>
      </c>
      <c r="I91" s="159"/>
      <c r="J91" s="55">
        <v>-0.129</v>
      </c>
      <c r="K91" s="159"/>
      <c r="L91" s="54">
        <v>-0.20699999999999999</v>
      </c>
      <c r="M91" s="159"/>
      <c r="N91" s="54">
        <v>-0.23</v>
      </c>
      <c r="O91" s="159"/>
      <c r="P91" s="54">
        <v>-5.7000000000000002E-2</v>
      </c>
      <c r="Q91" s="159"/>
      <c r="R91" s="54">
        <v>-2.1999999999999999E-2</v>
      </c>
      <c r="S91" s="159"/>
      <c r="T91" s="54">
        <v>-1.9E-2</v>
      </c>
      <c r="U91" s="159"/>
      <c r="V91" s="54">
        <v>0.221</v>
      </c>
      <c r="W91" s="159"/>
      <c r="X91" s="54">
        <v>6.5000000000000002E-2</v>
      </c>
      <c r="Y91" s="159"/>
      <c r="Z91" s="55">
        <v>1E-3</v>
      </c>
      <c r="AA91" s="55"/>
      <c r="AB91" s="54">
        <v>0.24299999999999999</v>
      </c>
      <c r="AC91" s="147"/>
      <c r="AD91" s="46">
        <v>-3.3000000000000002E-2</v>
      </c>
      <c r="AE91" s="47"/>
      <c r="AF91" s="323">
        <v>0.29799999999999999</v>
      </c>
      <c r="AG91" s="159"/>
      <c r="AH91" s="55">
        <v>0.16400000000000001</v>
      </c>
      <c r="AI91" s="55"/>
      <c r="AJ91" s="54">
        <v>0.221</v>
      </c>
      <c r="AK91" s="159"/>
      <c r="AL91" s="55">
        <v>0.29099999999999998</v>
      </c>
      <c r="AM91" s="55"/>
      <c r="AN91" s="54">
        <v>0.33200000000000002</v>
      </c>
      <c r="AO91" s="159"/>
      <c r="AP91" s="55">
        <v>0.26</v>
      </c>
      <c r="AQ91" s="55"/>
      <c r="AR91" s="54">
        <v>0.20499999999999999</v>
      </c>
      <c r="AS91" s="55"/>
      <c r="AT91" s="54">
        <v>0.14699999999999999</v>
      </c>
      <c r="AU91" s="55"/>
      <c r="AV91" s="54">
        <v>-1.2E-2</v>
      </c>
      <c r="AW91" s="55"/>
      <c r="AX91" s="87">
        <v>0.20599999999999999</v>
      </c>
      <c r="AY91" s="88"/>
    </row>
    <row r="92" spans="2:51" ht="15" customHeight="1" x14ac:dyDescent="0.15">
      <c r="B92" s="244" t="s">
        <v>3</v>
      </c>
      <c r="C92" s="244"/>
      <c r="D92" s="12" t="s">
        <v>45</v>
      </c>
      <c r="AU92" s="36"/>
    </row>
    <row r="93" spans="2:51" ht="15" customHeight="1" x14ac:dyDescent="0.15">
      <c r="B93" s="244" t="s">
        <v>4</v>
      </c>
      <c r="C93" s="244"/>
      <c r="D93" s="3" t="s">
        <v>47</v>
      </c>
      <c r="AG93" s="26"/>
      <c r="AI93" s="6"/>
    </row>
    <row r="94" spans="2:51" ht="15" customHeight="1" x14ac:dyDescent="0.15">
      <c r="B94" s="2"/>
      <c r="C94" s="2"/>
      <c r="D94" s="3"/>
      <c r="AG94" s="26"/>
      <c r="AI94" s="6"/>
      <c r="AX94" s="26"/>
    </row>
    <row r="95" spans="2:51" ht="15" customHeight="1" x14ac:dyDescent="0.15">
      <c r="B95" s="2"/>
      <c r="C95" s="2"/>
      <c r="D95" s="3"/>
      <c r="AG95" s="26"/>
      <c r="AI95" s="6"/>
      <c r="AX95" s="26"/>
    </row>
    <row r="96" spans="2:51" ht="15" customHeight="1" x14ac:dyDescent="0.15">
      <c r="B96" s="5" t="s">
        <v>76</v>
      </c>
      <c r="AS96" s="18"/>
    </row>
    <row r="97" spans="2:51" ht="15" customHeight="1" thickBot="1" x14ac:dyDescent="0.2">
      <c r="B97" s="5"/>
      <c r="AU97" s="35"/>
      <c r="AY97" s="18" t="s">
        <v>78</v>
      </c>
    </row>
    <row r="98" spans="2:51" ht="15" customHeight="1" thickBot="1" x14ac:dyDescent="0.2">
      <c r="B98" s="248"/>
      <c r="C98" s="249"/>
      <c r="D98" s="249"/>
      <c r="E98" s="250"/>
      <c r="F98" s="128">
        <v>42385</v>
      </c>
      <c r="G98" s="72"/>
      <c r="H98" s="128">
        <v>42417</v>
      </c>
      <c r="I98" s="72"/>
      <c r="J98" s="128">
        <v>42460</v>
      </c>
      <c r="K98" s="72"/>
      <c r="L98" s="128">
        <v>42461</v>
      </c>
      <c r="M98" s="72"/>
      <c r="N98" s="128">
        <v>42492</v>
      </c>
      <c r="O98" s="72"/>
      <c r="P98" s="128">
        <v>42524</v>
      </c>
      <c r="Q98" s="72"/>
      <c r="R98" s="128">
        <v>42555</v>
      </c>
      <c r="S98" s="72"/>
      <c r="T98" s="128">
        <v>42587</v>
      </c>
      <c r="U98" s="72"/>
      <c r="V98" s="128">
        <v>42619</v>
      </c>
      <c r="W98" s="72"/>
      <c r="X98" s="126">
        <v>42649</v>
      </c>
      <c r="Y98" s="128"/>
      <c r="Z98" s="126">
        <v>42680</v>
      </c>
      <c r="AA98" s="72"/>
      <c r="AB98" s="126">
        <v>42710</v>
      </c>
      <c r="AC98" s="157"/>
      <c r="AD98" s="38" t="s">
        <v>80</v>
      </c>
      <c r="AE98" s="158"/>
      <c r="AF98" s="301">
        <v>42741</v>
      </c>
      <c r="AG98" s="72"/>
      <c r="AH98" s="126">
        <v>42773</v>
      </c>
      <c r="AI98" s="72"/>
      <c r="AJ98" s="126">
        <v>42797</v>
      </c>
      <c r="AK98" s="128"/>
      <c r="AL98" s="126">
        <v>42829</v>
      </c>
      <c r="AM98" s="128"/>
      <c r="AN98" s="126">
        <v>42860</v>
      </c>
      <c r="AO98" s="72"/>
      <c r="AP98" s="126">
        <v>42892</v>
      </c>
      <c r="AQ98" s="72"/>
      <c r="AR98" s="60">
        <v>42923</v>
      </c>
      <c r="AS98" s="61"/>
      <c r="AT98" s="60">
        <v>42955</v>
      </c>
      <c r="AU98" s="61"/>
      <c r="AV98" s="60">
        <v>42987</v>
      </c>
      <c r="AW98" s="61"/>
      <c r="AX98" s="38" t="s">
        <v>86</v>
      </c>
      <c r="AY98" s="39"/>
    </row>
    <row r="99" spans="2:51" ht="15" customHeight="1" thickTop="1" x14ac:dyDescent="0.15">
      <c r="B99" s="238" t="s">
        <v>15</v>
      </c>
      <c r="C99" s="239"/>
      <c r="D99" s="239"/>
      <c r="E99" s="240"/>
      <c r="F99" s="334">
        <v>250.16200000000001</v>
      </c>
      <c r="G99" s="222"/>
      <c r="H99" s="334">
        <v>242.95</v>
      </c>
      <c r="I99" s="222"/>
      <c r="J99" s="334">
        <v>236.53800000000001</v>
      </c>
      <c r="K99" s="222"/>
      <c r="L99" s="334">
        <v>193.21199999999999</v>
      </c>
      <c r="M99" s="222"/>
      <c r="N99" s="334">
        <v>173.71199999999999</v>
      </c>
      <c r="O99" s="222"/>
      <c r="P99" s="334">
        <v>176.852</v>
      </c>
      <c r="Q99" s="222"/>
      <c r="R99" s="334">
        <v>209.11799999999999</v>
      </c>
      <c r="S99" s="222"/>
      <c r="T99" s="219">
        <v>193.87100000000001</v>
      </c>
      <c r="U99" s="332"/>
      <c r="V99" s="219">
        <v>150.792</v>
      </c>
      <c r="W99" s="332"/>
      <c r="X99" s="219" t="s">
        <v>58</v>
      </c>
      <c r="Y99" s="332"/>
      <c r="Z99" s="219" t="s">
        <v>58</v>
      </c>
      <c r="AA99" s="332"/>
      <c r="AB99" s="219" t="s">
        <v>58</v>
      </c>
      <c r="AC99" s="332"/>
      <c r="AD99" s="155">
        <f>SUM(F99:W99)</f>
        <v>1827.2070000000001</v>
      </c>
      <c r="AE99" s="156"/>
      <c r="AF99" s="324">
        <v>269.87799999999999</v>
      </c>
      <c r="AG99" s="62"/>
      <c r="AH99" s="62">
        <v>222.03299999999999</v>
      </c>
      <c r="AI99" s="62"/>
      <c r="AJ99" s="62">
        <v>241.26599999999999</v>
      </c>
      <c r="AK99" s="62"/>
      <c r="AL99" s="62">
        <v>225.85300000000001</v>
      </c>
      <c r="AM99" s="62"/>
      <c r="AN99" s="62">
        <v>174.245</v>
      </c>
      <c r="AO99" s="62"/>
      <c r="AP99" s="62">
        <v>169.93600000000001</v>
      </c>
      <c r="AQ99" s="62"/>
      <c r="AR99" s="62">
        <v>201.5</v>
      </c>
      <c r="AS99" s="63"/>
      <c r="AT99" s="62">
        <v>191.07900000000001</v>
      </c>
      <c r="AU99" s="63"/>
      <c r="AV99" s="62">
        <v>175.339</v>
      </c>
      <c r="AW99" s="63"/>
      <c r="AX99" s="335">
        <f>SUM(AF99:AW99)</f>
        <v>1871.1289999999999</v>
      </c>
      <c r="AY99" s="336"/>
    </row>
    <row r="100" spans="2:51" ht="15" customHeight="1" thickBot="1" x14ac:dyDescent="0.2">
      <c r="B100" s="262" t="s">
        <v>7</v>
      </c>
      <c r="C100" s="263"/>
      <c r="D100" s="263"/>
      <c r="E100" s="264"/>
      <c r="F100" s="159" t="s">
        <v>58</v>
      </c>
      <c r="G100" s="333"/>
      <c r="H100" s="159" t="s">
        <v>58</v>
      </c>
      <c r="I100" s="333"/>
      <c r="J100" s="159" t="s">
        <v>58</v>
      </c>
      <c r="K100" s="333"/>
      <c r="L100" s="159" t="s">
        <v>58</v>
      </c>
      <c r="M100" s="333"/>
      <c r="N100" s="159" t="s">
        <v>58</v>
      </c>
      <c r="O100" s="333"/>
      <c r="P100" s="159" t="s">
        <v>58</v>
      </c>
      <c r="Q100" s="333"/>
      <c r="R100" s="159" t="s">
        <v>58</v>
      </c>
      <c r="S100" s="333"/>
      <c r="T100" s="159" t="s">
        <v>58</v>
      </c>
      <c r="U100" s="333"/>
      <c r="V100" s="159" t="s">
        <v>58</v>
      </c>
      <c r="W100" s="333"/>
      <c r="X100" s="159" t="s">
        <v>58</v>
      </c>
      <c r="Y100" s="333"/>
      <c r="Z100" s="159" t="s">
        <v>58</v>
      </c>
      <c r="AA100" s="333"/>
      <c r="AB100" s="159" t="s">
        <v>58</v>
      </c>
      <c r="AC100" s="333"/>
      <c r="AD100" s="159" t="s">
        <v>58</v>
      </c>
      <c r="AE100" s="54"/>
      <c r="AF100" s="337">
        <v>7.9000000000000001E-2</v>
      </c>
      <c r="AG100" s="64"/>
      <c r="AH100" s="64">
        <v>-8.8999999999999996E-2</v>
      </c>
      <c r="AI100" s="64"/>
      <c r="AJ100" s="64">
        <v>0.02</v>
      </c>
      <c r="AK100" s="64"/>
      <c r="AL100" s="64">
        <v>0.16900000000000001</v>
      </c>
      <c r="AM100" s="64"/>
      <c r="AN100" s="64">
        <v>3.0000000000000001E-3</v>
      </c>
      <c r="AO100" s="64"/>
      <c r="AP100" s="64">
        <v>-3.9E-2</v>
      </c>
      <c r="AQ100" s="64"/>
      <c r="AR100" s="64">
        <v>-3.5999999999999997E-2</v>
      </c>
      <c r="AS100" s="65"/>
      <c r="AT100" s="64">
        <v>-1.4E-2</v>
      </c>
      <c r="AU100" s="65"/>
      <c r="AV100" s="64">
        <v>0.16300000000000001</v>
      </c>
      <c r="AW100" s="65"/>
      <c r="AX100" s="341">
        <v>2.4E-2</v>
      </c>
      <c r="AY100" s="342"/>
    </row>
    <row r="101" spans="2:51" ht="15" customHeight="1" x14ac:dyDescent="0.15">
      <c r="B101" s="244" t="s">
        <v>3</v>
      </c>
      <c r="C101" s="244"/>
      <c r="D101" s="1" t="s">
        <v>77</v>
      </c>
      <c r="AG101" s="26"/>
      <c r="AI101" s="6"/>
      <c r="AT101" s="36"/>
      <c r="AV101" s="36"/>
      <c r="AX101" s="32"/>
    </row>
    <row r="102" spans="2:51" ht="15" customHeight="1" x14ac:dyDescent="0.15">
      <c r="B102" s="244" t="s">
        <v>4</v>
      </c>
      <c r="C102" s="244"/>
      <c r="D102" s="3" t="s">
        <v>10</v>
      </c>
      <c r="AX102" s="32"/>
      <c r="AY102" s="37"/>
    </row>
    <row r="103" spans="2:51" ht="15" customHeight="1" x14ac:dyDescent="0.15">
      <c r="B103" s="2"/>
      <c r="C103" s="2"/>
      <c r="D103" s="3"/>
      <c r="AX103" s="32"/>
    </row>
    <row r="104" spans="2:51" ht="15" customHeight="1" x14ac:dyDescent="0.15">
      <c r="B104" s="2"/>
      <c r="C104" s="2"/>
      <c r="D104" s="3"/>
      <c r="AX104" s="32"/>
    </row>
    <row r="105" spans="2:51" ht="15" customHeight="1" x14ac:dyDescent="0.15">
      <c r="B105" s="5" t="s">
        <v>34</v>
      </c>
      <c r="AR105" s="26"/>
      <c r="AS105" s="33"/>
      <c r="AX105" s="32"/>
    </row>
    <row r="106" spans="2:51" ht="15" customHeight="1" thickBot="1" x14ac:dyDescent="0.2">
      <c r="B106" s="5"/>
      <c r="AX106" s="26"/>
      <c r="AY106" s="33" t="s">
        <v>35</v>
      </c>
    </row>
    <row r="107" spans="2:51" ht="15" customHeight="1" thickBot="1" x14ac:dyDescent="0.2">
      <c r="B107" s="248"/>
      <c r="C107" s="249"/>
      <c r="D107" s="249"/>
      <c r="E107" s="250"/>
      <c r="F107" s="128">
        <v>42385</v>
      </c>
      <c r="G107" s="72"/>
      <c r="H107" s="128">
        <v>42417</v>
      </c>
      <c r="I107" s="128"/>
      <c r="J107" s="126">
        <v>42460</v>
      </c>
      <c r="K107" s="72"/>
      <c r="L107" s="126">
        <v>42479</v>
      </c>
      <c r="M107" s="128"/>
      <c r="N107" s="126">
        <v>42492</v>
      </c>
      <c r="O107" s="72"/>
      <c r="P107" s="128">
        <v>42524</v>
      </c>
      <c r="Q107" s="128"/>
      <c r="R107" s="126">
        <v>42555</v>
      </c>
      <c r="S107" s="128"/>
      <c r="T107" s="126">
        <v>42586</v>
      </c>
      <c r="U107" s="128"/>
      <c r="V107" s="126">
        <v>42618</v>
      </c>
      <c r="W107" s="72"/>
      <c r="X107" s="126">
        <v>42649</v>
      </c>
      <c r="Y107" s="128"/>
      <c r="Z107" s="126">
        <v>42681</v>
      </c>
      <c r="AA107" s="72"/>
      <c r="AB107" s="126">
        <v>42712</v>
      </c>
      <c r="AC107" s="157"/>
      <c r="AD107" s="38" t="s">
        <v>80</v>
      </c>
      <c r="AE107" s="39"/>
      <c r="AF107" s="128">
        <v>42741</v>
      </c>
      <c r="AG107" s="72"/>
      <c r="AH107" s="128">
        <v>42773</v>
      </c>
      <c r="AI107" s="72"/>
      <c r="AJ107" s="128">
        <v>42802</v>
      </c>
      <c r="AK107" s="72"/>
      <c r="AL107" s="128">
        <v>42834</v>
      </c>
      <c r="AM107" s="72"/>
      <c r="AN107" s="128">
        <v>42865</v>
      </c>
      <c r="AO107" s="72"/>
      <c r="AP107" s="128">
        <v>42897</v>
      </c>
      <c r="AQ107" s="128"/>
      <c r="AR107" s="126">
        <v>42928</v>
      </c>
      <c r="AS107" s="128"/>
      <c r="AT107" s="48">
        <v>42955</v>
      </c>
      <c r="AU107" s="60"/>
      <c r="AV107" s="48">
        <v>42987</v>
      </c>
      <c r="AW107" s="49"/>
      <c r="AX107" s="38" t="s">
        <v>87</v>
      </c>
      <c r="AY107" s="39"/>
    </row>
    <row r="108" spans="2:51" ht="15" customHeight="1" thickTop="1" thickBot="1" x14ac:dyDescent="0.2">
      <c r="B108" s="265" t="s">
        <v>15</v>
      </c>
      <c r="C108" s="266"/>
      <c r="D108" s="266"/>
      <c r="E108" s="267"/>
      <c r="F108" s="208">
        <v>10452</v>
      </c>
      <c r="G108" s="209"/>
      <c r="H108" s="208">
        <v>10459</v>
      </c>
      <c r="I108" s="209"/>
      <c r="J108" s="208">
        <v>10452</v>
      </c>
      <c r="K108" s="220"/>
      <c r="L108" s="209">
        <v>10452</v>
      </c>
      <c r="M108" s="220"/>
      <c r="N108" s="209">
        <v>10447</v>
      </c>
      <c r="O108" s="209"/>
      <c r="P108" s="208">
        <v>10447</v>
      </c>
      <c r="Q108" s="209"/>
      <c r="R108" s="208">
        <v>10498</v>
      </c>
      <c r="S108" s="209"/>
      <c r="T108" s="208">
        <v>10449</v>
      </c>
      <c r="U108" s="209"/>
      <c r="V108" s="208">
        <v>10449</v>
      </c>
      <c r="W108" s="209"/>
      <c r="X108" s="208">
        <v>10499</v>
      </c>
      <c r="Y108" s="209"/>
      <c r="Z108" s="208">
        <v>10376</v>
      </c>
      <c r="AA108" s="220"/>
      <c r="AB108" s="167">
        <v>10369</v>
      </c>
      <c r="AC108" s="168"/>
      <c r="AD108" s="173">
        <v>10369</v>
      </c>
      <c r="AE108" s="174"/>
      <c r="AF108" s="208">
        <v>10405</v>
      </c>
      <c r="AG108" s="209"/>
      <c r="AH108" s="208">
        <v>10405</v>
      </c>
      <c r="AI108" s="209"/>
      <c r="AJ108" s="208">
        <v>10500</v>
      </c>
      <c r="AK108" s="209"/>
      <c r="AL108" s="208">
        <v>10500</v>
      </c>
      <c r="AM108" s="209"/>
      <c r="AN108" s="208">
        <v>10488</v>
      </c>
      <c r="AO108" s="209"/>
      <c r="AP108" s="208">
        <v>10488</v>
      </c>
      <c r="AQ108" s="220"/>
      <c r="AR108" s="50">
        <v>10500</v>
      </c>
      <c r="AS108" s="51"/>
      <c r="AT108" s="50">
        <v>10500</v>
      </c>
      <c r="AU108" s="51"/>
      <c r="AV108" s="50">
        <v>10500</v>
      </c>
      <c r="AW108" s="51"/>
      <c r="AX108" s="343">
        <v>10500</v>
      </c>
      <c r="AY108" s="344"/>
    </row>
    <row r="109" spans="2:51" ht="15" customHeight="1" thickTop="1" x14ac:dyDescent="0.15">
      <c r="B109" s="238" t="s">
        <v>57</v>
      </c>
      <c r="C109" s="239"/>
      <c r="D109" s="239"/>
      <c r="E109" s="240"/>
      <c r="F109" s="142">
        <v>0.49399999999999999</v>
      </c>
      <c r="G109" s="207"/>
      <c r="H109" s="142">
        <v>0.53</v>
      </c>
      <c r="I109" s="207"/>
      <c r="J109" s="142">
        <v>0.50743000000000005</v>
      </c>
      <c r="K109" s="143"/>
      <c r="L109" s="207">
        <v>0.498</v>
      </c>
      <c r="M109" s="143"/>
      <c r="N109" s="207">
        <v>0.45472800000000002</v>
      </c>
      <c r="O109" s="207"/>
      <c r="P109" s="142">
        <v>0.45907916148176497</v>
      </c>
      <c r="Q109" s="207"/>
      <c r="R109" s="142">
        <v>0.472495</v>
      </c>
      <c r="S109" s="207"/>
      <c r="T109" s="142">
        <v>0.45112039769202</v>
      </c>
      <c r="U109" s="207"/>
      <c r="V109" s="142">
        <v>0.44966663476568702</v>
      </c>
      <c r="W109" s="207"/>
      <c r="X109" s="142">
        <v>0.47099999999999997</v>
      </c>
      <c r="Y109" s="207"/>
      <c r="Z109" s="142">
        <v>0.48506489334361402</v>
      </c>
      <c r="AA109" s="143"/>
      <c r="AB109" s="148">
        <v>0.44700000000000001</v>
      </c>
      <c r="AC109" s="149"/>
      <c r="AD109" s="321">
        <v>0.47659117394025713</v>
      </c>
      <c r="AE109" s="322"/>
      <c r="AF109" s="142">
        <v>0.49574099999999999</v>
      </c>
      <c r="AG109" s="207"/>
      <c r="AH109" s="142">
        <v>0.52631629999999996</v>
      </c>
      <c r="AI109" s="207"/>
      <c r="AJ109" s="142">
        <v>0.51100000000000001</v>
      </c>
      <c r="AK109" s="207"/>
      <c r="AL109" s="142">
        <v>0.483628</v>
      </c>
      <c r="AM109" s="207"/>
      <c r="AN109" s="142">
        <v>0.44700000000000001</v>
      </c>
      <c r="AO109" s="207"/>
      <c r="AP109" s="142">
        <v>0.45500000000000002</v>
      </c>
      <c r="AQ109" s="143"/>
      <c r="AR109" s="52">
        <v>0.44400000000000001</v>
      </c>
      <c r="AS109" s="53"/>
      <c r="AT109" s="52">
        <v>0.46</v>
      </c>
      <c r="AU109" s="53"/>
      <c r="AV109" s="52">
        <v>0.47299999999999998</v>
      </c>
      <c r="AW109" s="53"/>
      <c r="AX109" s="345">
        <v>0.47699999999999998</v>
      </c>
      <c r="AY109" s="346"/>
    </row>
    <row r="110" spans="2:51" ht="15" customHeight="1" thickBot="1" x14ac:dyDescent="0.2">
      <c r="B110" s="262" t="s">
        <v>36</v>
      </c>
      <c r="C110" s="263"/>
      <c r="D110" s="263"/>
      <c r="E110" s="264"/>
      <c r="F110" s="55">
        <v>-0.12</v>
      </c>
      <c r="G110" s="159"/>
      <c r="H110" s="55">
        <v>-0.107</v>
      </c>
      <c r="I110" s="159"/>
      <c r="J110" s="55">
        <v>-0.06</v>
      </c>
      <c r="K110" s="55"/>
      <c r="L110" s="54">
        <v>-0.114</v>
      </c>
      <c r="M110" s="55"/>
      <c r="N110" s="54">
        <v>-0.112</v>
      </c>
      <c r="O110" s="159"/>
      <c r="P110" s="55">
        <v>-7.9000000000000001E-2</v>
      </c>
      <c r="Q110" s="159"/>
      <c r="R110" s="55">
        <v>-6.0999999999999999E-2</v>
      </c>
      <c r="S110" s="159"/>
      <c r="T110" s="55">
        <v>-0.14499999999999999</v>
      </c>
      <c r="U110" s="159"/>
      <c r="V110" s="55">
        <v>-9.9000000000000005E-2</v>
      </c>
      <c r="W110" s="159"/>
      <c r="X110" s="55">
        <v>-4.7E-2</v>
      </c>
      <c r="Y110" s="159"/>
      <c r="Z110" s="55">
        <v>-5.6000000000000001E-2</v>
      </c>
      <c r="AA110" s="55"/>
      <c r="AB110" s="54">
        <v>-5.5E-2</v>
      </c>
      <c r="AC110" s="147"/>
      <c r="AD110" s="319">
        <v>-8.8999999999999996E-2</v>
      </c>
      <c r="AE110" s="320"/>
      <c r="AF110" s="55">
        <v>5.0000000000000001E-3</v>
      </c>
      <c r="AG110" s="159"/>
      <c r="AH110" s="55">
        <v>-7.0000000000000001E-3</v>
      </c>
      <c r="AI110" s="159"/>
      <c r="AJ110" s="55">
        <v>7.0000000000000001E-3</v>
      </c>
      <c r="AK110" s="159"/>
      <c r="AL110" s="55">
        <v>-2.9000000000000001E-2</v>
      </c>
      <c r="AM110" s="159"/>
      <c r="AN110" s="55">
        <v>-1.7000000000000001E-2</v>
      </c>
      <c r="AO110" s="159"/>
      <c r="AP110" s="55">
        <v>-8.9999999999999993E-3</v>
      </c>
      <c r="AQ110" s="55"/>
      <c r="AR110" s="54">
        <v>-0.06</v>
      </c>
      <c r="AS110" s="55"/>
      <c r="AT110" s="54">
        <v>1.6E-2</v>
      </c>
      <c r="AU110" s="55"/>
      <c r="AV110" s="54">
        <v>5.2999999999999999E-2</v>
      </c>
      <c r="AW110" s="55"/>
      <c r="AX110" s="319">
        <v>-5.0000000000000001E-3</v>
      </c>
      <c r="AY110" s="320"/>
    </row>
    <row r="111" spans="2:51" ht="15" customHeight="1" x14ac:dyDescent="0.15">
      <c r="B111" s="244" t="s">
        <v>4</v>
      </c>
      <c r="C111" s="244"/>
      <c r="D111" s="3" t="s">
        <v>10</v>
      </c>
      <c r="AT111" s="36"/>
    </row>
    <row r="112" spans="2:51" ht="15" customHeight="1" x14ac:dyDescent="0.15">
      <c r="X112" s="28"/>
    </row>
    <row r="113" spans="6:24" ht="15" customHeight="1" x14ac:dyDescent="0.15">
      <c r="F113" s="26"/>
      <c r="X113" s="6"/>
    </row>
    <row r="114" spans="6:24" ht="15" customHeight="1" x14ac:dyDescent="0.15">
      <c r="X114" s="9"/>
    </row>
  </sheetData>
  <mergeCells count="1187">
    <mergeCell ref="B2:AY3"/>
    <mergeCell ref="AV4:AY4"/>
    <mergeCell ref="AP18:AQ18"/>
    <mergeCell ref="AR18:AS18"/>
    <mergeCell ref="AT18:AU18"/>
    <mergeCell ref="AV18:AW18"/>
    <mergeCell ref="AX18:AY18"/>
    <mergeCell ref="AX37:AY37"/>
    <mergeCell ref="AX43:AY43"/>
    <mergeCell ref="AX44:AY44"/>
    <mergeCell ref="AX45:AY45"/>
    <mergeCell ref="AX46:AY46"/>
    <mergeCell ref="AR107:AS107"/>
    <mergeCell ref="AR89:AS89"/>
    <mergeCell ref="AR90:AS90"/>
    <mergeCell ref="AV59:AW59"/>
    <mergeCell ref="AX57:AY57"/>
    <mergeCell ref="AX58:AY58"/>
    <mergeCell ref="AX59:AY59"/>
    <mergeCell ref="AX60:AY60"/>
    <mergeCell ref="AR110:AS110"/>
    <mergeCell ref="AR99:AS99"/>
    <mergeCell ref="AR100:AS100"/>
    <mergeCell ref="AR98:AS98"/>
    <mergeCell ref="AR80:AS80"/>
    <mergeCell ref="AR81:AS81"/>
    <mergeCell ref="AR91:AS91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V66:AW66"/>
    <mergeCell ref="AV56:AW56"/>
    <mergeCell ref="AT26:AU26"/>
    <mergeCell ref="AT27:AU27"/>
    <mergeCell ref="AT28:AU28"/>
    <mergeCell ref="AX35:AY35"/>
    <mergeCell ref="AX36:AY36"/>
    <mergeCell ref="AT36:AU36"/>
    <mergeCell ref="AV25:AW25"/>
    <mergeCell ref="AV26:AW26"/>
    <mergeCell ref="AV27:AW27"/>
    <mergeCell ref="AV28:AW28"/>
    <mergeCell ref="AV46:AW46"/>
    <mergeCell ref="AV47:AW47"/>
    <mergeCell ref="AV48:AW48"/>
    <mergeCell ref="AV43:AW43"/>
    <mergeCell ref="AX54:AY54"/>
    <mergeCell ref="AX55:AY55"/>
    <mergeCell ref="AX56:AY56"/>
    <mergeCell ref="AT7:AU7"/>
    <mergeCell ref="AT8:AU8"/>
    <mergeCell ref="AT9:AU9"/>
    <mergeCell ref="AT15:AU15"/>
    <mergeCell ref="AT16:AU16"/>
    <mergeCell ref="AT17:AU17"/>
    <mergeCell ref="AR87:AS87"/>
    <mergeCell ref="AR88:AS88"/>
    <mergeCell ref="AX100:AY100"/>
    <mergeCell ref="AX107:AY107"/>
    <mergeCell ref="AX108:AY108"/>
    <mergeCell ref="AX109:AY109"/>
    <mergeCell ref="AR108:AS108"/>
    <mergeCell ref="AR109:AS109"/>
    <mergeCell ref="AX98:AY98"/>
    <mergeCell ref="AT91:AU91"/>
    <mergeCell ref="AV81:AW81"/>
    <mergeCell ref="AX87:AY87"/>
    <mergeCell ref="AX88:AY88"/>
    <mergeCell ref="AV70:AW70"/>
    <mergeCell ref="AV71:AW71"/>
    <mergeCell ref="AV87:AW87"/>
    <mergeCell ref="AV88:AW88"/>
    <mergeCell ref="AR70:AS70"/>
    <mergeCell ref="AR71:AS71"/>
    <mergeCell ref="AR55:AS55"/>
    <mergeCell ref="AV60:AW60"/>
    <mergeCell ref="AT37:AU37"/>
    <mergeCell ref="AT35:AU35"/>
    <mergeCell ref="AV45:AW45"/>
    <mergeCell ref="AV54:AW54"/>
    <mergeCell ref="AV55:AW55"/>
    <mergeCell ref="AR56:AS56"/>
    <mergeCell ref="AR57:AS57"/>
    <mergeCell ref="AR58:AS58"/>
    <mergeCell ref="AR59:AS59"/>
    <mergeCell ref="AR60:AS60"/>
    <mergeCell ref="AR66:AS66"/>
    <mergeCell ref="AR67:AS67"/>
    <mergeCell ref="AR44:AS44"/>
    <mergeCell ref="AR45:AS45"/>
    <mergeCell ref="AR46:AS46"/>
    <mergeCell ref="AR47:AS47"/>
    <mergeCell ref="AR48:AS48"/>
    <mergeCell ref="AR54:AS54"/>
    <mergeCell ref="AP25:AQ25"/>
    <mergeCell ref="AR25:AS25"/>
    <mergeCell ref="AR35:AS35"/>
    <mergeCell ref="AR36:AS36"/>
    <mergeCell ref="AR37:AS37"/>
    <mergeCell ref="AR43:AS43"/>
    <mergeCell ref="AR26:AS26"/>
    <mergeCell ref="AR27:AS27"/>
    <mergeCell ref="AR28:AS28"/>
    <mergeCell ref="AP27:AQ27"/>
    <mergeCell ref="AP26:AQ26"/>
    <mergeCell ref="AP58:AQ58"/>
    <mergeCell ref="AP59:AQ59"/>
    <mergeCell ref="AP60:AQ60"/>
    <mergeCell ref="AP66:AQ66"/>
    <mergeCell ref="AP67:AQ67"/>
    <mergeCell ref="B101:C101"/>
    <mergeCell ref="B102:C102"/>
    <mergeCell ref="AF100:AG100"/>
    <mergeCell ref="AH100:AI100"/>
    <mergeCell ref="AJ100:AK100"/>
    <mergeCell ref="AL100:AM100"/>
    <mergeCell ref="X100:Y100"/>
    <mergeCell ref="Z100:AA100"/>
    <mergeCell ref="AB100:AC100"/>
    <mergeCell ref="F100:G100"/>
    <mergeCell ref="B100:E100"/>
    <mergeCell ref="R100:S100"/>
    <mergeCell ref="T100:U100"/>
    <mergeCell ref="V100:W100"/>
    <mergeCell ref="R99:S99"/>
    <mergeCell ref="T99:U99"/>
    <mergeCell ref="V99:W99"/>
    <mergeCell ref="X99:Y99"/>
    <mergeCell ref="B99:E99"/>
    <mergeCell ref="F98:G98"/>
    <mergeCell ref="AH99:AI99"/>
    <mergeCell ref="AJ99:AK99"/>
    <mergeCell ref="Z99:AA99"/>
    <mergeCell ref="AB99:AC99"/>
    <mergeCell ref="AF98:AG98"/>
    <mergeCell ref="H100:I100"/>
    <mergeCell ref="J100:K100"/>
    <mergeCell ref="L100:M100"/>
    <mergeCell ref="N100:O100"/>
    <mergeCell ref="P100:Q100"/>
    <mergeCell ref="F99:G99"/>
    <mergeCell ref="H99:I99"/>
    <mergeCell ref="J99:K99"/>
    <mergeCell ref="L99:M99"/>
    <mergeCell ref="N99:O99"/>
    <mergeCell ref="P99:Q99"/>
    <mergeCell ref="J98:K98"/>
    <mergeCell ref="L98:M98"/>
    <mergeCell ref="N98:O98"/>
    <mergeCell ref="P98:Q98"/>
    <mergeCell ref="AH98:AI98"/>
    <mergeCell ref="V98:W98"/>
    <mergeCell ref="X98:Y98"/>
    <mergeCell ref="H98:I98"/>
    <mergeCell ref="B98:E98"/>
    <mergeCell ref="T98:U98"/>
    <mergeCell ref="N90:O90"/>
    <mergeCell ref="AP109:AQ109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69:AQ69"/>
    <mergeCell ref="AP70:AQ70"/>
    <mergeCell ref="AP71:AQ71"/>
    <mergeCell ref="AP72:AQ72"/>
    <mergeCell ref="AP107:AQ107"/>
    <mergeCell ref="AP108:AQ108"/>
    <mergeCell ref="AN108:AO108"/>
    <mergeCell ref="AN109:AO109"/>
    <mergeCell ref="AN110:AO110"/>
    <mergeCell ref="AL91:AM91"/>
    <mergeCell ref="AL110:AM110"/>
    <mergeCell ref="AL99:AM99"/>
    <mergeCell ref="AL88:AM88"/>
    <mergeCell ref="AL107:AM107"/>
    <mergeCell ref="AL108:AM108"/>
    <mergeCell ref="AL109:AM109"/>
    <mergeCell ref="AL89:AM89"/>
    <mergeCell ref="AN99:AO99"/>
    <mergeCell ref="AP99:AQ99"/>
    <mergeCell ref="AP68:AQ68"/>
    <mergeCell ref="AP47:AQ47"/>
    <mergeCell ref="AP48:AQ48"/>
    <mergeCell ref="AP54:AQ54"/>
    <mergeCell ref="AP55:AQ55"/>
    <mergeCell ref="AP56:AQ56"/>
    <mergeCell ref="AP57:AQ57"/>
    <mergeCell ref="AP36:AQ36"/>
    <mergeCell ref="AP37:AQ37"/>
    <mergeCell ref="AP43:AQ43"/>
    <mergeCell ref="AP44:AQ44"/>
    <mergeCell ref="AP45:AQ45"/>
    <mergeCell ref="AP46:AQ46"/>
    <mergeCell ref="AN17:AO17"/>
    <mergeCell ref="AN18:AO18"/>
    <mergeCell ref="AN100:AO100"/>
    <mergeCell ref="AP100:AQ100"/>
    <mergeCell ref="AN58:AO58"/>
    <mergeCell ref="AN59:AO59"/>
    <mergeCell ref="AN60:AO60"/>
    <mergeCell ref="AN36:AO36"/>
    <mergeCell ref="AP28:AQ28"/>
    <mergeCell ref="AP35:AQ35"/>
    <mergeCell ref="AN91:AO91"/>
    <mergeCell ref="AN98:AO98"/>
    <mergeCell ref="AN88:AO88"/>
    <mergeCell ref="AN89:AO89"/>
    <mergeCell ref="AN37:AO37"/>
    <mergeCell ref="AP90:AQ90"/>
    <mergeCell ref="AP91:AQ91"/>
    <mergeCell ref="AP17:AQ17"/>
    <mergeCell ref="AL90:AM90"/>
    <mergeCell ref="AN90:AO90"/>
    <mergeCell ref="AN107:AO107"/>
    <mergeCell ref="AL80:AM80"/>
    <mergeCell ref="AN80:AO80"/>
    <mergeCell ref="AL81:AM81"/>
    <mergeCell ref="AN81:AO81"/>
    <mergeCell ref="AL87:AM87"/>
    <mergeCell ref="AN87:AO87"/>
    <mergeCell ref="AL71:AM71"/>
    <mergeCell ref="AN71:AO71"/>
    <mergeCell ref="AL72:AM72"/>
    <mergeCell ref="AN72:AO72"/>
    <mergeCell ref="AL79:AM79"/>
    <mergeCell ref="AN79:AO79"/>
    <mergeCell ref="AL68:AM68"/>
    <mergeCell ref="AN68:AO68"/>
    <mergeCell ref="AL69:AM69"/>
    <mergeCell ref="AN69:AO69"/>
    <mergeCell ref="AL70:AM70"/>
    <mergeCell ref="AN70:AO70"/>
    <mergeCell ref="AL98:AM98"/>
    <mergeCell ref="AL66:AM66"/>
    <mergeCell ref="AN66:AO66"/>
    <mergeCell ref="AL67:AM67"/>
    <mergeCell ref="AN67:AO67"/>
    <mergeCell ref="AL60:AM60"/>
    <mergeCell ref="AL58:AM58"/>
    <mergeCell ref="AL59:AM59"/>
    <mergeCell ref="AN55:AO55"/>
    <mergeCell ref="AN56:AO56"/>
    <mergeCell ref="AN57:AO57"/>
    <mergeCell ref="AL54:AM54"/>
    <mergeCell ref="AL55:AM55"/>
    <mergeCell ref="AL56:AM56"/>
    <mergeCell ref="AL57:AM57"/>
    <mergeCell ref="AN46:AO46"/>
    <mergeCell ref="AL47:AM47"/>
    <mergeCell ref="AN47:AO47"/>
    <mergeCell ref="AL48:AM48"/>
    <mergeCell ref="AN48:AO48"/>
    <mergeCell ref="AN54:AO54"/>
    <mergeCell ref="AN27:AO27"/>
    <mergeCell ref="AN28:AO28"/>
    <mergeCell ref="AL35:AM35"/>
    <mergeCell ref="AN35:AO35"/>
    <mergeCell ref="AL26:AM26"/>
    <mergeCell ref="AR7:AS7"/>
    <mergeCell ref="AR8:AS8"/>
    <mergeCell ref="AR9:AS9"/>
    <mergeCell ref="AJ15:AK15"/>
    <mergeCell ref="AL15:AM15"/>
    <mergeCell ref="AJ16:AK16"/>
    <mergeCell ref="AL16:AM16"/>
    <mergeCell ref="AN15:AO15"/>
    <mergeCell ref="AN16:AO16"/>
    <mergeCell ref="AJ8:AK8"/>
    <mergeCell ref="AN7:AO7"/>
    <mergeCell ref="AN8:AO8"/>
    <mergeCell ref="AN9:AO9"/>
    <mergeCell ref="AJ25:AK25"/>
    <mergeCell ref="AL25:AM25"/>
    <mergeCell ref="AJ26:AK26"/>
    <mergeCell ref="AP15:AQ15"/>
    <mergeCell ref="AR15:AS15"/>
    <mergeCell ref="AP16:AQ16"/>
    <mergeCell ref="AR16:AS16"/>
    <mergeCell ref="AR17:AS17"/>
    <mergeCell ref="AD110:AE110"/>
    <mergeCell ref="AJ110:AK110"/>
    <mergeCell ref="AF107:AG107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F80:AG80"/>
    <mergeCell ref="AH80:AI80"/>
    <mergeCell ref="AF81:AG81"/>
    <mergeCell ref="AH81:AI81"/>
    <mergeCell ref="AF70:AG70"/>
    <mergeCell ref="AH70:AI70"/>
    <mergeCell ref="AF71:AG71"/>
    <mergeCell ref="AH71:AI71"/>
    <mergeCell ref="AF72:AG72"/>
    <mergeCell ref="AH72:AI72"/>
    <mergeCell ref="AH67:AI67"/>
    <mergeCell ref="AF68:AG68"/>
    <mergeCell ref="AH68:AI68"/>
    <mergeCell ref="AF69:AG69"/>
    <mergeCell ref="AH69:AI69"/>
    <mergeCell ref="AF59:AG59"/>
    <mergeCell ref="AH59:AI59"/>
    <mergeCell ref="AF60:AG60"/>
    <mergeCell ref="AH60:AI60"/>
    <mergeCell ref="AF66:AG66"/>
    <mergeCell ref="AH66:AI66"/>
    <mergeCell ref="AF56:AG56"/>
    <mergeCell ref="AH56:AI56"/>
    <mergeCell ref="AF57:AG57"/>
    <mergeCell ref="AH57:AI57"/>
    <mergeCell ref="AF58:AG58"/>
    <mergeCell ref="AH58:AI58"/>
    <mergeCell ref="V87:W87"/>
    <mergeCell ref="V79:W79"/>
    <mergeCell ref="T79:U79"/>
    <mergeCell ref="T72:U72"/>
    <mergeCell ref="AB27:AC27"/>
    <mergeCell ref="Z37:AA37"/>
    <mergeCell ref="AH47:AI47"/>
    <mergeCell ref="AF48:AG48"/>
    <mergeCell ref="AH48:AI48"/>
    <mergeCell ref="AF54:AG54"/>
    <mergeCell ref="AH54:AI54"/>
    <mergeCell ref="AF55:AG55"/>
    <mergeCell ref="AH55:AI55"/>
    <mergeCell ref="AF47:AG47"/>
    <mergeCell ref="AH43:AI43"/>
    <mergeCell ref="AF44:AG44"/>
    <mergeCell ref="AH44:AI44"/>
    <mergeCell ref="AF45:AG45"/>
    <mergeCell ref="AH45:AI45"/>
    <mergeCell ref="AF46:AG46"/>
    <mergeCell ref="AH46:AI46"/>
    <mergeCell ref="AF43:AG43"/>
    <mergeCell ref="AF27:AG27"/>
    <mergeCell ref="AF36:AG36"/>
    <mergeCell ref="AH36:AI36"/>
    <mergeCell ref="AF37:AG37"/>
    <mergeCell ref="AH37:AI37"/>
    <mergeCell ref="AH27:AI27"/>
    <mergeCell ref="AH28:AI28"/>
    <mergeCell ref="AF35:AG35"/>
    <mergeCell ref="AH35:AI35"/>
    <mergeCell ref="AF67:AG67"/>
    <mergeCell ref="R66:S66"/>
    <mergeCell ref="N60:O60"/>
    <mergeCell ref="R59:S59"/>
    <mergeCell ref="N66:O66"/>
    <mergeCell ref="P57:Q57"/>
    <mergeCell ref="Z67:AA67"/>
    <mergeCell ref="AF15:AG15"/>
    <mergeCell ref="AF16:AG16"/>
    <mergeCell ref="AF17:AG17"/>
    <mergeCell ref="AH15:AI15"/>
    <mergeCell ref="AF28:AG28"/>
    <mergeCell ref="AH16:AI16"/>
    <mergeCell ref="AD37:AE37"/>
    <mergeCell ref="AD60:AE60"/>
    <mergeCell ref="AD66:AE66"/>
    <mergeCell ref="AD107:AE107"/>
    <mergeCell ref="AD43:AE43"/>
    <mergeCell ref="AD35:AE35"/>
    <mergeCell ref="AD45:AE45"/>
    <mergeCell ref="AD68:AE68"/>
    <mergeCell ref="AD69:AE69"/>
    <mergeCell ref="AD70:AE70"/>
    <mergeCell ref="T58:U58"/>
    <mergeCell ref="T59:U59"/>
    <mergeCell ref="T35:U35"/>
    <mergeCell ref="T45:U45"/>
    <mergeCell ref="X25:Y25"/>
    <mergeCell ref="X26:Y26"/>
    <mergeCell ref="X27:Y27"/>
    <mergeCell ref="X15:Y15"/>
    <mergeCell ref="V90:W90"/>
    <mergeCell ref="V81:W81"/>
    <mergeCell ref="T66:U66"/>
    <mergeCell ref="L66:M66"/>
    <mergeCell ref="T36:U36"/>
    <mergeCell ref="T37:U37"/>
    <mergeCell ref="T57:U57"/>
    <mergeCell ref="T47:U47"/>
    <mergeCell ref="T55:U55"/>
    <mergeCell ref="T56:U56"/>
    <mergeCell ref="T43:U43"/>
    <mergeCell ref="V15:W15"/>
    <mergeCell ref="V16:W16"/>
    <mergeCell ref="V17:W17"/>
    <mergeCell ref="V18:W18"/>
    <mergeCell ref="V25:W25"/>
    <mergeCell ref="V26:W26"/>
    <mergeCell ref="N36:O36"/>
    <mergeCell ref="N25:O25"/>
    <mergeCell ref="N44:O44"/>
    <mergeCell ref="P35:Q35"/>
    <mergeCell ref="N45:O45"/>
    <mergeCell ref="R27:S27"/>
    <mergeCell ref="P28:Q28"/>
    <mergeCell ref="R45:S45"/>
    <mergeCell ref="T26:U26"/>
    <mergeCell ref="T27:U27"/>
    <mergeCell ref="R17:S17"/>
    <mergeCell ref="L58:M58"/>
    <mergeCell ref="L59:M59"/>
    <mergeCell ref="V60:W60"/>
    <mergeCell ref="R56:S56"/>
    <mergeCell ref="R57:S57"/>
    <mergeCell ref="N58:O58"/>
    <mergeCell ref="T110:U110"/>
    <mergeCell ref="T109:U109"/>
    <mergeCell ref="Z25:AA25"/>
    <mergeCell ref="Z26:AA26"/>
    <mergeCell ref="Z27:AA27"/>
    <mergeCell ref="R79:S79"/>
    <mergeCell ref="R80:S80"/>
    <mergeCell ref="T108:U108"/>
    <mergeCell ref="T91:U91"/>
    <mergeCell ref="X28:Y28"/>
    <mergeCell ref="T87:U87"/>
    <mergeCell ref="R81:S81"/>
    <mergeCell ref="T107:U107"/>
    <mergeCell ref="T88:U88"/>
    <mergeCell ref="T89:U89"/>
    <mergeCell ref="T90:U90"/>
    <mergeCell ref="R107:S107"/>
    <mergeCell ref="R98:S98"/>
    <mergeCell ref="R91:S91"/>
    <mergeCell ref="R90:S90"/>
    <mergeCell ref="T28:U28"/>
    <mergeCell ref="V27:W27"/>
    <mergeCell ref="V71:W71"/>
    <mergeCell ref="T46:U46"/>
    <mergeCell ref="T44:U44"/>
    <mergeCell ref="V28:W28"/>
    <mergeCell ref="T48:U48"/>
    <mergeCell ref="V44:W44"/>
    <mergeCell ref="V54:W54"/>
    <mergeCell ref="T70:U70"/>
    <mergeCell ref="R48:S48"/>
    <mergeCell ref="R28:S28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J110:K110"/>
    <mergeCell ref="J109:K109"/>
    <mergeCell ref="R70:S70"/>
    <mergeCell ref="R67:S67"/>
    <mergeCell ref="R87:S87"/>
    <mergeCell ref="J71:K71"/>
    <mergeCell ref="L67:M67"/>
    <mergeCell ref="J80:K80"/>
    <mergeCell ref="J81:K81"/>
    <mergeCell ref="P108:Q108"/>
    <mergeCell ref="N68:O68"/>
    <mergeCell ref="N71:O71"/>
    <mergeCell ref="N70:O70"/>
    <mergeCell ref="L69:M69"/>
    <mergeCell ref="L70:M70"/>
    <mergeCell ref="N69:O69"/>
    <mergeCell ref="N67:O67"/>
    <mergeCell ref="P7:Q7"/>
    <mergeCell ref="L7:M7"/>
    <mergeCell ref="P8:Q8"/>
    <mergeCell ref="H8:I8"/>
    <mergeCell ref="H43:I43"/>
    <mergeCell ref="AB8:AC8"/>
    <mergeCell ref="AB9:AC9"/>
    <mergeCell ref="R8:S8"/>
    <mergeCell ref="P16:Q16"/>
    <mergeCell ref="P17:Q17"/>
    <mergeCell ref="P26:Q26"/>
    <mergeCell ref="P27:Q27"/>
    <mergeCell ref="T25:U25"/>
    <mergeCell ref="R16:S16"/>
    <mergeCell ref="J46:K46"/>
    <mergeCell ref="P25:Q25"/>
    <mergeCell ref="V7:W7"/>
    <mergeCell ref="T17:U17"/>
    <mergeCell ref="L15:M15"/>
    <mergeCell ref="L36:M36"/>
    <mergeCell ref="N15:O15"/>
    <mergeCell ref="T7:U7"/>
    <mergeCell ref="T8:U8"/>
    <mergeCell ref="R18:S18"/>
    <mergeCell ref="J28:K28"/>
    <mergeCell ref="J35:K35"/>
    <mergeCell ref="H16:I16"/>
    <mergeCell ref="H17:I17"/>
    <mergeCell ref="J27:K27"/>
    <mergeCell ref="T18:U18"/>
    <mergeCell ref="R26:S26"/>
    <mergeCell ref="L25:M25"/>
    <mergeCell ref="J72:K72"/>
    <mergeCell ref="J79:K79"/>
    <mergeCell ref="L72:M72"/>
    <mergeCell ref="H45:I45"/>
    <mergeCell ref="H46:I46"/>
    <mergeCell ref="H47:I47"/>
    <mergeCell ref="L56:M56"/>
    <mergeCell ref="L79:M79"/>
    <mergeCell ref="J67:K67"/>
    <mergeCell ref="H48:I48"/>
    <mergeCell ref="H67:I67"/>
    <mergeCell ref="N37:O37"/>
    <mergeCell ref="H44:I44"/>
    <mergeCell ref="N46:O46"/>
    <mergeCell ref="L17:M17"/>
    <mergeCell ref="N16:O16"/>
    <mergeCell ref="N17:O17"/>
    <mergeCell ref="N57:O57"/>
    <mergeCell ref="L57:M57"/>
    <mergeCell ref="J47:K47"/>
    <mergeCell ref="N54:O54"/>
    <mergeCell ref="N55:O55"/>
    <mergeCell ref="N56:O56"/>
    <mergeCell ref="J57:K57"/>
    <mergeCell ref="H69:I69"/>
    <mergeCell ref="H70:I70"/>
    <mergeCell ref="J66:K66"/>
    <mergeCell ref="J60:K60"/>
    <mergeCell ref="N59:O59"/>
    <mergeCell ref="N47:O47"/>
    <mergeCell ref="J44:K44"/>
    <mergeCell ref="L45:M45"/>
    <mergeCell ref="L37:M37"/>
    <mergeCell ref="L43:M43"/>
    <mergeCell ref="H28:I28"/>
    <mergeCell ref="F28:G28"/>
    <mergeCell ref="F26:G26"/>
    <mergeCell ref="F36:G36"/>
    <mergeCell ref="F37:G37"/>
    <mergeCell ref="H26:I26"/>
    <mergeCell ref="H36:I36"/>
    <mergeCell ref="H35:I35"/>
    <mergeCell ref="F35:G35"/>
    <mergeCell ref="J8:K8"/>
    <mergeCell ref="Z7:AA7"/>
    <mergeCell ref="Z8:AA8"/>
    <mergeCell ref="Z9:AA9"/>
    <mergeCell ref="X7:Y7"/>
    <mergeCell ref="L9:M9"/>
    <mergeCell ref="X8:Y8"/>
    <mergeCell ref="N8:O8"/>
    <mergeCell ref="N9:O9"/>
    <mergeCell ref="J9:K9"/>
    <mergeCell ref="R9:S9"/>
    <mergeCell ref="H9:I9"/>
    <mergeCell ref="P9:Q9"/>
    <mergeCell ref="H25:I25"/>
    <mergeCell ref="R25:S25"/>
    <mergeCell ref="J17:K17"/>
    <mergeCell ref="L16:M16"/>
    <mergeCell ref="R7:S7"/>
    <mergeCell ref="H27:I27"/>
    <mergeCell ref="L35:M35"/>
    <mergeCell ref="J16:K16"/>
    <mergeCell ref="P15:Q15"/>
    <mergeCell ref="F67:G67"/>
    <mergeCell ref="F56:G56"/>
    <mergeCell ref="L8:M8"/>
    <mergeCell ref="F8:G8"/>
    <mergeCell ref="J7:K7"/>
    <mergeCell ref="N7:O7"/>
    <mergeCell ref="F46:G46"/>
    <mergeCell ref="F54:G54"/>
    <mergeCell ref="N28:O28"/>
    <mergeCell ref="J25:K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27:G27"/>
    <mergeCell ref="F55:G55"/>
    <mergeCell ref="H55:I55"/>
    <mergeCell ref="F9:G9"/>
    <mergeCell ref="F48:G48"/>
    <mergeCell ref="F47:G47"/>
    <mergeCell ref="F25:G25"/>
    <mergeCell ref="F43:G43"/>
    <mergeCell ref="B93:C93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25:E25"/>
    <mergeCell ref="B89:E89"/>
    <mergeCell ref="B49:C49"/>
    <mergeCell ref="B44:E44"/>
    <mergeCell ref="B29:C29"/>
    <mergeCell ref="B43:E43"/>
    <mergeCell ref="B68:E68"/>
    <mergeCell ref="B67:E67"/>
    <mergeCell ref="B60:E60"/>
    <mergeCell ref="B61:C61"/>
    <mergeCell ref="B57:E57"/>
    <mergeCell ref="X9:Y9"/>
    <mergeCell ref="B88:E88"/>
    <mergeCell ref="B81:E81"/>
    <mergeCell ref="B82:C82"/>
    <mergeCell ref="B73:C73"/>
    <mergeCell ref="B74:C74"/>
    <mergeCell ref="B87:E87"/>
    <mergeCell ref="B80:E80"/>
    <mergeCell ref="B15:E15"/>
    <mergeCell ref="B26:E26"/>
    <mergeCell ref="F18:G18"/>
    <mergeCell ref="H18:I18"/>
    <mergeCell ref="J18:K18"/>
    <mergeCell ref="B10:C10"/>
    <mergeCell ref="J26:K26"/>
    <mergeCell ref="B18:E18"/>
    <mergeCell ref="B16:E16"/>
    <mergeCell ref="B17:E17"/>
    <mergeCell ref="F15:G15"/>
    <mergeCell ref="F16:G16"/>
    <mergeCell ref="F17:G17"/>
    <mergeCell ref="H15:I15"/>
    <mergeCell ref="T15:U15"/>
    <mergeCell ref="R15:S15"/>
    <mergeCell ref="T9:U9"/>
    <mergeCell ref="L27:M27"/>
    <mergeCell ref="T16:U16"/>
    <mergeCell ref="AD7:AE7"/>
    <mergeCell ref="AD8:AE8"/>
    <mergeCell ref="AD9:AE9"/>
    <mergeCell ref="J15:K15"/>
    <mergeCell ref="AB7:AC7"/>
    <mergeCell ref="N48:O48"/>
    <mergeCell ref="L26:M26"/>
    <mergeCell ref="L28:M28"/>
    <mergeCell ref="N26:O26"/>
    <mergeCell ref="N27:O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L48:M48"/>
    <mergeCell ref="J48:K48"/>
    <mergeCell ref="V45:W45"/>
    <mergeCell ref="X45:Y45"/>
    <mergeCell ref="R35:S35"/>
    <mergeCell ref="R36:S36"/>
    <mergeCell ref="R37:S37"/>
    <mergeCell ref="R43:S43"/>
    <mergeCell ref="P44:Q44"/>
    <mergeCell ref="R44:S44"/>
    <mergeCell ref="N79:O79"/>
    <mergeCell ref="J54:K54"/>
    <mergeCell ref="J55:K55"/>
    <mergeCell ref="F57:G57"/>
    <mergeCell ref="H58:I58"/>
    <mergeCell ref="H54:I54"/>
    <mergeCell ref="J56:K56"/>
    <mergeCell ref="H60:I60"/>
    <mergeCell ref="H59:I59"/>
    <mergeCell ref="F59:G59"/>
    <mergeCell ref="J59:K59"/>
    <mergeCell ref="H57:I57"/>
    <mergeCell ref="H56:I56"/>
    <mergeCell ref="H71:I71"/>
    <mergeCell ref="L71:M71"/>
    <mergeCell ref="F71:G71"/>
    <mergeCell ref="J69:K69"/>
    <mergeCell ref="J70:K70"/>
    <mergeCell ref="F70:G70"/>
    <mergeCell ref="F69:G69"/>
    <mergeCell ref="F60:G60"/>
    <mergeCell ref="F58:G58"/>
    <mergeCell ref="J58:K58"/>
    <mergeCell ref="J68:K68"/>
    <mergeCell ref="L68:M68"/>
    <mergeCell ref="L60:M60"/>
    <mergeCell ref="F68:G68"/>
    <mergeCell ref="H68:I68"/>
    <mergeCell ref="H66:I66"/>
    <mergeCell ref="F66:G66"/>
    <mergeCell ref="L54:M54"/>
    <mergeCell ref="L55:M55"/>
    <mergeCell ref="H110:I110"/>
    <mergeCell ref="H109:I109"/>
    <mergeCell ref="N88:O88"/>
    <mergeCell ref="L91:M91"/>
    <mergeCell ref="H91:I91"/>
    <mergeCell ref="J89:K89"/>
    <mergeCell ref="J90:K90"/>
    <mergeCell ref="J91:K91"/>
    <mergeCell ref="L89:M89"/>
    <mergeCell ref="H90:I90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89:I89"/>
    <mergeCell ref="F91:G91"/>
    <mergeCell ref="J107:K107"/>
    <mergeCell ref="H108:I108"/>
    <mergeCell ref="N108:O108"/>
    <mergeCell ref="N107:O107"/>
    <mergeCell ref="J108:K108"/>
    <mergeCell ref="P58:Q58"/>
    <mergeCell ref="V47:W47"/>
    <mergeCell ref="V59:W59"/>
    <mergeCell ref="P47:Q47"/>
    <mergeCell ref="P54:Q54"/>
    <mergeCell ref="T68:U68"/>
    <mergeCell ref="T60:U60"/>
    <mergeCell ref="T67:U67"/>
    <mergeCell ref="F90:G90"/>
    <mergeCell ref="L90:M90"/>
    <mergeCell ref="H87:I87"/>
    <mergeCell ref="H88:I88"/>
    <mergeCell ref="F87:G87"/>
    <mergeCell ref="L87:M87"/>
    <mergeCell ref="F88:G88"/>
    <mergeCell ref="L88:M88"/>
    <mergeCell ref="N89:O89"/>
    <mergeCell ref="N87:O87"/>
    <mergeCell ref="F79:G79"/>
    <mergeCell ref="H72:I72"/>
    <mergeCell ref="H79:I79"/>
    <mergeCell ref="H80:I80"/>
    <mergeCell ref="H81:I81"/>
    <mergeCell ref="F72:G72"/>
    <mergeCell ref="L80:M80"/>
    <mergeCell ref="N80:O80"/>
    <mergeCell ref="N81:O81"/>
    <mergeCell ref="F80:G80"/>
    <mergeCell ref="L81:M81"/>
    <mergeCell ref="F81:G81"/>
    <mergeCell ref="J87:K87"/>
    <mergeCell ref="N72:O72"/>
    <mergeCell ref="R88:S88"/>
    <mergeCell ref="R71:S71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55:S55"/>
    <mergeCell ref="X47:Y47"/>
    <mergeCell ref="X54:Y54"/>
    <mergeCell ref="V55:W55"/>
    <mergeCell ref="X48:Y48"/>
    <mergeCell ref="X55:Y55"/>
    <mergeCell ref="T54:U54"/>
    <mergeCell ref="X67:Y67"/>
    <mergeCell ref="X66:Y66"/>
    <mergeCell ref="V66:W66"/>
    <mergeCell ref="T69:U69"/>
    <mergeCell ref="T71:U71"/>
    <mergeCell ref="X68:Y68"/>
    <mergeCell ref="V68:W68"/>
    <mergeCell ref="R60:S60"/>
    <mergeCell ref="P71:Q71"/>
    <mergeCell ref="R58:S58"/>
    <mergeCell ref="P60:Q60"/>
    <mergeCell ref="P66:Q66"/>
    <mergeCell ref="X69:Y69"/>
    <mergeCell ref="X59:Y59"/>
    <mergeCell ref="P48:Q48"/>
    <mergeCell ref="V48:W48"/>
    <mergeCell ref="X56:Y56"/>
    <mergeCell ref="R54:S54"/>
    <mergeCell ref="V56:W56"/>
    <mergeCell ref="P67:Q67"/>
    <mergeCell ref="V69:W69"/>
    <mergeCell ref="P69:Q69"/>
    <mergeCell ref="P68:Q68"/>
    <mergeCell ref="R68:S68"/>
    <mergeCell ref="R69:S69"/>
    <mergeCell ref="Z108:AA108"/>
    <mergeCell ref="X91:Y91"/>
    <mergeCell ref="X87:Y87"/>
    <mergeCell ref="X88:Y88"/>
    <mergeCell ref="X89:Y89"/>
    <mergeCell ref="X81:Y81"/>
    <mergeCell ref="Z98:AA98"/>
    <mergeCell ref="Z81:AA81"/>
    <mergeCell ref="Z87:AA87"/>
    <mergeCell ref="P88:Q88"/>
    <mergeCell ref="V67:W67"/>
    <mergeCell ref="V88:W88"/>
    <mergeCell ref="P90:Q90"/>
    <mergeCell ref="V89:W89"/>
    <mergeCell ref="P89:Q89"/>
    <mergeCell ref="T80:U80"/>
    <mergeCell ref="T81:U81"/>
    <mergeCell ref="V110:W110"/>
    <mergeCell ref="X109:Y109"/>
    <mergeCell ref="X110:Y110"/>
    <mergeCell ref="V107:W107"/>
    <mergeCell ref="V108:W108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X57:Y57"/>
    <mergeCell ref="X79:Y79"/>
    <mergeCell ref="X70:Y70"/>
    <mergeCell ref="X71:Y71"/>
    <mergeCell ref="X46:Y46"/>
    <mergeCell ref="Z44:AA44"/>
    <mergeCell ref="AD26:AE26"/>
    <mergeCell ref="Z107:AA107"/>
    <mergeCell ref="AL17:AM17"/>
    <mergeCell ref="AJ17:AK17"/>
    <mergeCell ref="Z15:AA15"/>
    <mergeCell ref="Z16:AA16"/>
    <mergeCell ref="Z17:AA17"/>
    <mergeCell ref="AB16:AC16"/>
    <mergeCell ref="AB17:AC17"/>
    <mergeCell ref="Z46:AA46"/>
    <mergeCell ref="AB15:AC15"/>
    <mergeCell ref="X90:Y90"/>
    <mergeCell ref="Z80:AA80"/>
    <mergeCell ref="X72:Y72"/>
    <mergeCell ref="X44:Y44"/>
    <mergeCell ref="AD46:AE46"/>
    <mergeCell ref="AD15:AE15"/>
    <mergeCell ref="AD16:AE16"/>
    <mergeCell ref="AD17:AE17"/>
    <mergeCell ref="AB26:AC26"/>
    <mergeCell ref="AH17:AI17"/>
    <mergeCell ref="X16:Y16"/>
    <mergeCell ref="X17:Y17"/>
    <mergeCell ref="AB25:AC25"/>
    <mergeCell ref="AD25:AE25"/>
    <mergeCell ref="X60:Y60"/>
    <mergeCell ref="X18:Y18"/>
    <mergeCell ref="AD27:AE27"/>
    <mergeCell ref="AB28:AC28"/>
    <mergeCell ref="AD28:AE28"/>
    <mergeCell ref="Z35:AA35"/>
    <mergeCell ref="Z43:AA43"/>
    <mergeCell ref="AD36:AE36"/>
    <mergeCell ref="AB43:AC43"/>
    <mergeCell ref="Z28:AA28"/>
    <mergeCell ref="AB35:AC35"/>
    <mergeCell ref="AB36:AC36"/>
    <mergeCell ref="AB37:AC37"/>
    <mergeCell ref="Z45:AA45"/>
    <mergeCell ref="AB29:AC29"/>
    <mergeCell ref="AB44:AC44"/>
    <mergeCell ref="AB45:AC45"/>
    <mergeCell ref="AD44:AE44"/>
    <mergeCell ref="Z36:AA36"/>
    <mergeCell ref="Z88:AA88"/>
    <mergeCell ref="AB88:AC88"/>
    <mergeCell ref="AD47:AE47"/>
    <mergeCell ref="AD48:AE48"/>
    <mergeCell ref="AD88:AE88"/>
    <mergeCell ref="Z72:AA72"/>
    <mergeCell ref="AB72:AC72"/>
    <mergeCell ref="Z79:AA79"/>
    <mergeCell ref="AD67:AE67"/>
    <mergeCell ref="AB81:AC81"/>
    <mergeCell ref="Z47:AA47"/>
    <mergeCell ref="Z54:AA54"/>
    <mergeCell ref="AB54:AC54"/>
    <mergeCell ref="AB46:AC46"/>
    <mergeCell ref="Z56:AA56"/>
    <mergeCell ref="AB56:AC56"/>
    <mergeCell ref="AB47:AC47"/>
    <mergeCell ref="AB48:AC48"/>
    <mergeCell ref="Z55:AA55"/>
    <mergeCell ref="Z48:AA48"/>
    <mergeCell ref="Z58:AA58"/>
    <mergeCell ref="AB58:AC58"/>
    <mergeCell ref="Z60:AA60"/>
    <mergeCell ref="AB60:AC60"/>
    <mergeCell ref="Z66:AA66"/>
    <mergeCell ref="AB66:AC66"/>
    <mergeCell ref="AB59:AC59"/>
    <mergeCell ref="Z57:AA57"/>
    <mergeCell ref="Z59:AA59"/>
    <mergeCell ref="Z109:AA109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AD54:AE54"/>
    <mergeCell ref="AD55:AE55"/>
    <mergeCell ref="AD56:AE56"/>
    <mergeCell ref="AB55:AC55"/>
    <mergeCell ref="AB57:AC57"/>
    <mergeCell ref="AD99:AE9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D91:AE91"/>
    <mergeCell ref="AJ18:AK18"/>
    <mergeCell ref="AL18:AM18"/>
    <mergeCell ref="AJ48:AK48"/>
    <mergeCell ref="AJ28:AK28"/>
    <mergeCell ref="AL28:AM28"/>
    <mergeCell ref="AJ35:AK35"/>
    <mergeCell ref="AJ36:AK36"/>
    <mergeCell ref="AL36:AM36"/>
    <mergeCell ref="AL37:AM37"/>
    <mergeCell ref="AL46:AM46"/>
    <mergeCell ref="AJ58:AK58"/>
    <mergeCell ref="AJ59:AK59"/>
    <mergeCell ref="AJ60:AK60"/>
    <mergeCell ref="AJ27:AK27"/>
    <mergeCell ref="AL27:AM27"/>
    <mergeCell ref="AJ43:AK43"/>
    <mergeCell ref="AJ44:AK44"/>
    <mergeCell ref="AJ45:AK45"/>
    <mergeCell ref="AJ46:AK46"/>
    <mergeCell ref="AJ47:AK47"/>
    <mergeCell ref="AJ37:AK37"/>
    <mergeCell ref="AJ87:AK87"/>
    <mergeCell ref="AJ88:AK88"/>
    <mergeCell ref="AJ89:AK89"/>
    <mergeCell ref="AJ81:AK81"/>
    <mergeCell ref="AJ90:AK90"/>
    <mergeCell ref="AJ70:AK70"/>
    <mergeCell ref="AJ71:AK71"/>
    <mergeCell ref="AJ72:AK72"/>
    <mergeCell ref="AJ79:AK79"/>
    <mergeCell ref="AJ80:AK80"/>
    <mergeCell ref="AJ68:AK68"/>
    <mergeCell ref="AJ69:AK69"/>
    <mergeCell ref="AJ54:AK54"/>
    <mergeCell ref="AJ55:AK55"/>
    <mergeCell ref="AJ56:AK56"/>
    <mergeCell ref="AJ57:AK57"/>
    <mergeCell ref="AJ66:AK66"/>
    <mergeCell ref="AJ67:AK67"/>
    <mergeCell ref="Z18:AA18"/>
    <mergeCell ref="AF18:AG18"/>
    <mergeCell ref="AH18:AI18"/>
    <mergeCell ref="L18:M18"/>
    <mergeCell ref="N18:O18"/>
    <mergeCell ref="P18:Q18"/>
    <mergeCell ref="V8:W8"/>
    <mergeCell ref="V9:W9"/>
    <mergeCell ref="AB67:AC67"/>
    <mergeCell ref="Z68:AA68"/>
    <mergeCell ref="AB68:AC68"/>
    <mergeCell ref="AB79:AC79"/>
    <mergeCell ref="AB80:AC80"/>
    <mergeCell ref="Z69:AA69"/>
    <mergeCell ref="AB69:AC69"/>
    <mergeCell ref="Z70:AA70"/>
    <mergeCell ref="AB70:AC70"/>
    <mergeCell ref="Z71:AA71"/>
    <mergeCell ref="AB71:AC71"/>
    <mergeCell ref="AB18:AC18"/>
    <mergeCell ref="AD18:AE18"/>
    <mergeCell ref="AF25:AG25"/>
    <mergeCell ref="AF7:AG7"/>
    <mergeCell ref="AF8:AG8"/>
    <mergeCell ref="AF9:AG9"/>
    <mergeCell ref="AP7:AQ7"/>
    <mergeCell ref="AP8:AQ8"/>
    <mergeCell ref="AP9:AQ9"/>
    <mergeCell ref="AL7:AM7"/>
    <mergeCell ref="AL8:AM8"/>
    <mergeCell ref="AL9:AM9"/>
    <mergeCell ref="AJ7:AK7"/>
    <mergeCell ref="AJ9:AK9"/>
    <mergeCell ref="AT66:AU66"/>
    <mergeCell ref="AT54:AU54"/>
    <mergeCell ref="AT43:AU43"/>
    <mergeCell ref="AT55:AU55"/>
    <mergeCell ref="AT56:AU56"/>
    <mergeCell ref="AT57:AU57"/>
    <mergeCell ref="AT58:AU58"/>
    <mergeCell ref="AH25:AI25"/>
    <mergeCell ref="AH7:AI7"/>
    <mergeCell ref="AH8:AI8"/>
    <mergeCell ref="AH9:AI9"/>
    <mergeCell ref="AF26:AG26"/>
    <mergeCell ref="AH26:AI26"/>
    <mergeCell ref="AL43:AM43"/>
    <mergeCell ref="AN43:AO43"/>
    <mergeCell ref="AL44:AM44"/>
    <mergeCell ref="AN44:AO44"/>
    <mergeCell ref="AL45:AM45"/>
    <mergeCell ref="AN45:AO45"/>
    <mergeCell ref="AN25:AO25"/>
    <mergeCell ref="AN26:AO26"/>
    <mergeCell ref="AT108:AU108"/>
    <mergeCell ref="AT80:AU80"/>
    <mergeCell ref="AT81:AU81"/>
    <mergeCell ref="AT67:AU67"/>
    <mergeCell ref="AT88:AU88"/>
    <mergeCell ref="AT89:AU89"/>
    <mergeCell ref="AT90:AU90"/>
    <mergeCell ref="AT72:AU72"/>
    <mergeCell ref="AT98:AU98"/>
    <mergeCell ref="AT87:AU87"/>
    <mergeCell ref="AT79:AU79"/>
    <mergeCell ref="AT99:AU99"/>
    <mergeCell ref="AT100:AU100"/>
    <mergeCell ref="AT46:AU46"/>
    <mergeCell ref="AT47:AU47"/>
    <mergeCell ref="AT48:AU48"/>
    <mergeCell ref="AT109:AU109"/>
    <mergeCell ref="AT110:AU110"/>
    <mergeCell ref="AT107:AU107"/>
    <mergeCell ref="AT68:AU68"/>
    <mergeCell ref="AT69:AU69"/>
    <mergeCell ref="AT70:AU70"/>
    <mergeCell ref="AT71:AU71"/>
    <mergeCell ref="AV15:AW15"/>
    <mergeCell ref="AX15:AY15"/>
    <mergeCell ref="AV16:AW16"/>
    <mergeCell ref="AX16:AY16"/>
    <mergeCell ref="AV17:AW17"/>
    <mergeCell ref="AX17:AY17"/>
    <mergeCell ref="AT25:AU25"/>
    <mergeCell ref="AX25:AY25"/>
    <mergeCell ref="AX26:AY26"/>
    <mergeCell ref="AX27:AY27"/>
    <mergeCell ref="AX28:AY28"/>
    <mergeCell ref="AX81:AY81"/>
    <mergeCell ref="AT59:AU59"/>
    <mergeCell ref="AT60:AU60"/>
    <mergeCell ref="AT44:AU44"/>
    <mergeCell ref="AT45:AU45"/>
    <mergeCell ref="AV35:AW35"/>
    <mergeCell ref="AV36:AW36"/>
    <mergeCell ref="AV37:AW37"/>
    <mergeCell ref="AV44:AW44"/>
    <mergeCell ref="AX79:AY79"/>
    <mergeCell ref="AX80:AY80"/>
    <mergeCell ref="AV80:AW80"/>
    <mergeCell ref="AX47:AY47"/>
    <mergeCell ref="AV57:AW57"/>
    <mergeCell ref="AV58:AW58"/>
    <mergeCell ref="AX66:AY66"/>
    <mergeCell ref="AX67:AY67"/>
    <mergeCell ref="AX68:AY68"/>
    <mergeCell ref="AX69:AY69"/>
    <mergeCell ref="AX70:AY70"/>
    <mergeCell ref="AX71:AY71"/>
    <mergeCell ref="AX72:AY72"/>
    <mergeCell ref="AV107:AW107"/>
    <mergeCell ref="AV108:AW108"/>
    <mergeCell ref="AV109:AW109"/>
    <mergeCell ref="AV110:AW110"/>
    <mergeCell ref="AV89:AW89"/>
    <mergeCell ref="AV90:AW90"/>
    <mergeCell ref="AV91:AW91"/>
    <mergeCell ref="AV98:AW98"/>
    <mergeCell ref="AV99:AW99"/>
    <mergeCell ref="AV100:AW100"/>
    <mergeCell ref="AX99:AY99"/>
    <mergeCell ref="AX110:AY110"/>
    <mergeCell ref="AX89:AY89"/>
    <mergeCell ref="AX90:AY90"/>
    <mergeCell ref="AX91:AY91"/>
    <mergeCell ref="AV72:AW72"/>
    <mergeCell ref="AV79:AW79"/>
  </mergeCells>
  <phoneticPr fontId="2"/>
  <pageMargins left="0.78740157480314965" right="0.11811023622047245" top="0.59055118110236227" bottom="0.74803149606299213" header="0.31496062992125984" footer="0.31496062992125984"/>
  <pageSetup paperSize="9" scale="50" orientation="landscape" r:id="rId1"/>
  <headerFooter alignWithMargins="0">
    <oddFooter>&amp;P ページ</oddFooter>
  </headerFooter>
  <rowBreaks count="1" manualBreakCount="1">
    <brk id="62" max="5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2017-08-30T17:19:34Z</cp:lastPrinted>
  <dcterms:created xsi:type="dcterms:W3CDTF">2009-04-08T15:52:00Z</dcterms:created>
  <dcterms:modified xsi:type="dcterms:W3CDTF">2017-12-14T13:53:23Z</dcterms:modified>
</cp:coreProperties>
</file>